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ca\Desktop\Financijsko izvješće za 2024. godinu\"/>
    </mc:Choice>
  </mc:AlternateContent>
  <xr:revisionPtr revIDLastSave="0" documentId="8_{EFF7B1DD-26BF-46FD-BC44-F4B8EDDCE77E}" xr6:coauthVersionLast="37" xr6:coauthVersionMax="37" xr10:uidLastSave="{00000000-0000-0000-0000-000000000000}"/>
  <workbookProtection lockStructure="1"/>
  <bookViews>
    <workbookView xWindow="0" yWindow="0" windowWidth="26083" windowHeight="12131"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E306" i="9" s="1"/>
  <c r="B306" i="9" s="1"/>
  <c r="F306" i="9"/>
  <c r="H305" i="9"/>
  <c r="G305" i="9"/>
  <c r="F305" i="9"/>
  <c r="H304" i="9"/>
  <c r="G304" i="9"/>
  <c r="F304" i="9"/>
  <c r="E304" i="9"/>
  <c r="B304" i="9" s="1"/>
  <c r="H303" i="9"/>
  <c r="G303" i="9"/>
  <c r="F303" i="9"/>
  <c r="H302" i="9"/>
  <c r="G302" i="9"/>
  <c r="E302" i="9" s="1"/>
  <c r="F302" i="9"/>
  <c r="H301" i="9"/>
  <c r="G301" i="9"/>
  <c r="F301" i="9"/>
  <c r="H300" i="9"/>
  <c r="G300" i="9"/>
  <c r="F300" i="9"/>
  <c r="H299" i="9"/>
  <c r="G299" i="9"/>
  <c r="F299" i="9"/>
  <c r="E299" i="9"/>
  <c r="H298" i="9"/>
  <c r="G298" i="9"/>
  <c r="F298" i="9"/>
  <c r="H297" i="9"/>
  <c r="G297" i="9"/>
  <c r="F297" i="9"/>
  <c r="H296" i="9"/>
  <c r="G296" i="9"/>
  <c r="F296" i="9"/>
  <c r="H295" i="9"/>
  <c r="G295" i="9"/>
  <c r="E295" i="9" s="1"/>
  <c r="B295" i="9" s="1"/>
  <c r="F295" i="9"/>
  <c r="H294" i="9"/>
  <c r="G294" i="9"/>
  <c r="F294" i="9"/>
  <c r="H293" i="9"/>
  <c r="G293" i="9"/>
  <c r="F293" i="9"/>
  <c r="H292" i="9"/>
  <c r="E292" i="9" s="1"/>
  <c r="G292" i="9"/>
  <c r="F292" i="9"/>
  <c r="B292" i="9"/>
  <c r="F291" i="9"/>
  <c r="F290" i="9"/>
  <c r="H289" i="9"/>
  <c r="G289" i="9"/>
  <c r="F289" i="9"/>
  <c r="H288" i="9"/>
  <c r="G288" i="9"/>
  <c r="F288" i="9"/>
  <c r="H287" i="9"/>
  <c r="G287" i="9"/>
  <c r="F287" i="9"/>
  <c r="H286" i="9"/>
  <c r="G286" i="9"/>
  <c r="F286" i="9"/>
  <c r="F285" i="9"/>
  <c r="H284" i="9"/>
  <c r="G284" i="9"/>
  <c r="F284" i="9"/>
  <c r="H283" i="9"/>
  <c r="G283" i="9"/>
  <c r="F283" i="9"/>
  <c r="H282" i="9"/>
  <c r="E282" i="9" s="1"/>
  <c r="G282" i="9"/>
  <c r="F282" i="9"/>
  <c r="F281" i="9"/>
  <c r="F280" i="9"/>
  <c r="F279" i="9"/>
  <c r="F278" i="9"/>
  <c r="F276" i="9"/>
  <c r="L275" i="9"/>
  <c r="F275" i="9" s="1"/>
  <c r="H275" i="9"/>
  <c r="F274" i="9"/>
  <c r="I273" i="9"/>
  <c r="H273" i="9"/>
  <c r="F273" i="9"/>
  <c r="E272" i="9"/>
  <c r="M271" i="9"/>
  <c r="L271" i="9"/>
  <c r="F271" i="9" s="1"/>
  <c r="E271" i="9"/>
  <c r="M270" i="9"/>
  <c r="F270" i="9" s="1"/>
  <c r="L270" i="9"/>
  <c r="E270" i="9"/>
  <c r="B270" i="9"/>
  <c r="M269" i="9"/>
  <c r="L269" i="9"/>
  <c r="E269" i="9"/>
  <c r="M268" i="9"/>
  <c r="L268" i="9"/>
  <c r="F268" i="9" s="1"/>
  <c r="E268" i="9"/>
  <c r="M267" i="9"/>
  <c r="L267" i="9"/>
  <c r="F267" i="9" s="1"/>
  <c r="E267" i="9"/>
  <c r="M266" i="9"/>
  <c r="L266" i="9"/>
  <c r="F266" i="9" s="1"/>
  <c r="B266" i="9" s="1"/>
  <c r="E266" i="9"/>
  <c r="M265" i="9"/>
  <c r="L265" i="9"/>
  <c r="E265" i="9"/>
  <c r="M264" i="9"/>
  <c r="L264" i="9"/>
  <c r="E264" i="9"/>
  <c r="M263" i="9"/>
  <c r="L263" i="9"/>
  <c r="F263" i="9" s="1"/>
  <c r="E263" i="9"/>
  <c r="M262" i="9"/>
  <c r="L262" i="9"/>
  <c r="E262" i="9"/>
  <c r="M261" i="9"/>
  <c r="L261" i="9"/>
  <c r="F261" i="9" s="1"/>
  <c r="E261" i="9"/>
  <c r="B261" i="9" s="1"/>
  <c r="M260" i="9"/>
  <c r="L260" i="9"/>
  <c r="F260" i="9" s="1"/>
  <c r="E260" i="9"/>
  <c r="M259" i="9"/>
  <c r="L259" i="9"/>
  <c r="F259" i="9" s="1"/>
  <c r="E259" i="9"/>
  <c r="M258" i="9"/>
  <c r="L258" i="9"/>
  <c r="F258" i="9" s="1"/>
  <c r="E258" i="9"/>
  <c r="M257" i="9"/>
  <c r="L257" i="9"/>
  <c r="E257" i="9"/>
  <c r="M256" i="9"/>
  <c r="F256" i="9" s="1"/>
  <c r="B256" i="9" s="1"/>
  <c r="L256" i="9"/>
  <c r="E256" i="9"/>
  <c r="M255" i="9"/>
  <c r="L255" i="9"/>
  <c r="F255" i="9" s="1"/>
  <c r="E255" i="9"/>
  <c r="M254" i="9"/>
  <c r="L254" i="9"/>
  <c r="E254" i="9"/>
  <c r="M253" i="9"/>
  <c r="L253" i="9"/>
  <c r="F253" i="9" s="1"/>
  <c r="E253" i="9"/>
  <c r="B253" i="9" s="1"/>
  <c r="M252" i="9"/>
  <c r="F252" i="9" s="1"/>
  <c r="L252" i="9"/>
  <c r="E252" i="9"/>
  <c r="M251" i="9"/>
  <c r="L251" i="9"/>
  <c r="E251" i="9"/>
  <c r="M250" i="9"/>
  <c r="L250" i="9"/>
  <c r="E250" i="9"/>
  <c r="M249" i="9"/>
  <c r="L249" i="9"/>
  <c r="E249" i="9"/>
  <c r="M248" i="9"/>
  <c r="L248" i="9"/>
  <c r="E248" i="9"/>
  <c r="M247" i="9"/>
  <c r="L247" i="9"/>
  <c r="F247" i="9"/>
  <c r="E247" i="9"/>
  <c r="M246" i="9"/>
  <c r="F246" i="9" s="1"/>
  <c r="L246" i="9"/>
  <c r="E246" i="9"/>
  <c r="B246" i="9" s="1"/>
  <c r="M245" i="9"/>
  <c r="L245" i="9"/>
  <c r="F245" i="9" s="1"/>
  <c r="E245" i="9"/>
  <c r="B245" i="9" s="1"/>
  <c r="M244" i="9"/>
  <c r="F244" i="9" s="1"/>
  <c r="L244" i="9"/>
  <c r="E244" i="9"/>
  <c r="M243" i="9"/>
  <c r="L243" i="9"/>
  <c r="E243" i="9"/>
  <c r="M242" i="9"/>
  <c r="L242" i="9"/>
  <c r="E242" i="9"/>
  <c r="M241" i="9"/>
  <c r="L241" i="9"/>
  <c r="F241" i="9" s="1"/>
  <c r="B241" i="9" s="1"/>
  <c r="E241" i="9"/>
  <c r="M240" i="9"/>
  <c r="F240" i="9" s="1"/>
  <c r="L240" i="9"/>
  <c r="E240" i="9"/>
  <c r="B240" i="9" s="1"/>
  <c r="M239" i="9"/>
  <c r="L239" i="9"/>
  <c r="F239" i="9"/>
  <c r="E239" i="9"/>
  <c r="M238" i="9"/>
  <c r="F238" i="9" s="1"/>
  <c r="L238" i="9"/>
  <c r="E238" i="9"/>
  <c r="B238" i="9" s="1"/>
  <c r="M237" i="9"/>
  <c r="L237" i="9"/>
  <c r="E237" i="9"/>
  <c r="M236" i="9"/>
  <c r="L236" i="9"/>
  <c r="F236" i="9" s="1"/>
  <c r="E236" i="9"/>
  <c r="M235" i="9"/>
  <c r="L235" i="9"/>
  <c r="F235" i="9" s="1"/>
  <c r="E235" i="9"/>
  <c r="M234" i="9"/>
  <c r="L234" i="9"/>
  <c r="F234" i="9" s="1"/>
  <c r="B234" i="9" s="1"/>
  <c r="E234" i="9"/>
  <c r="M233" i="9"/>
  <c r="L233" i="9"/>
  <c r="E233" i="9"/>
  <c r="M232" i="9"/>
  <c r="F232" i="9" s="1"/>
  <c r="L232" i="9"/>
  <c r="E232" i="9"/>
  <c r="B232" i="9" s="1"/>
  <c r="M231" i="9"/>
  <c r="L231" i="9"/>
  <c r="F231" i="9" s="1"/>
  <c r="E231" i="9"/>
  <c r="M230" i="9"/>
  <c r="F230" i="9" s="1"/>
  <c r="L230" i="9"/>
  <c r="E230" i="9"/>
  <c r="B230" i="9" s="1"/>
  <c r="M229" i="9"/>
  <c r="L229" i="9"/>
  <c r="E229" i="9"/>
  <c r="M228" i="9"/>
  <c r="L228" i="9"/>
  <c r="F228" i="9" s="1"/>
  <c r="E228" i="9"/>
  <c r="M227" i="9"/>
  <c r="L227" i="9"/>
  <c r="E227" i="9"/>
  <c r="M226" i="9"/>
  <c r="L226" i="9"/>
  <c r="F226" i="9" s="1"/>
  <c r="B226" i="9" s="1"/>
  <c r="E226" i="9"/>
  <c r="M225" i="9"/>
  <c r="L225" i="9"/>
  <c r="E225" i="9"/>
  <c r="M224" i="9"/>
  <c r="F224" i="9" s="1"/>
  <c r="B224" i="9" s="1"/>
  <c r="L224" i="9"/>
  <c r="E224" i="9"/>
  <c r="M223" i="9"/>
  <c r="F223" i="9" s="1"/>
  <c r="L223" i="9"/>
  <c r="E223" i="9"/>
  <c r="M222" i="9"/>
  <c r="L222" i="9"/>
  <c r="E222" i="9"/>
  <c r="M221" i="9"/>
  <c r="L221" i="9"/>
  <c r="F221" i="9" s="1"/>
  <c r="E221" i="9"/>
  <c r="B221" i="9" s="1"/>
  <c r="M220" i="9"/>
  <c r="L220" i="9"/>
  <c r="F220" i="9" s="1"/>
  <c r="E220" i="9"/>
  <c r="M219" i="9"/>
  <c r="L219" i="9"/>
  <c r="E219" i="9"/>
  <c r="M218" i="9"/>
  <c r="L218" i="9"/>
  <c r="E218" i="9"/>
  <c r="M217" i="9"/>
  <c r="L217" i="9"/>
  <c r="E217" i="9"/>
  <c r="M216" i="9"/>
  <c r="F216" i="9" s="1"/>
  <c r="L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H157" i="9"/>
  <c r="G157" i="9"/>
  <c r="F157" i="9"/>
  <c r="H156" i="9"/>
  <c r="G156" i="9"/>
  <c r="F156" i="9"/>
  <c r="E156" i="9"/>
  <c r="H155" i="9"/>
  <c r="G155" i="9"/>
  <c r="F155" i="9"/>
  <c r="E155" i="9"/>
  <c r="H154" i="9"/>
  <c r="G154" i="9"/>
  <c r="E154" i="9" s="1"/>
  <c r="F154" i="9"/>
  <c r="H153" i="9"/>
  <c r="G153" i="9"/>
  <c r="F153" i="9"/>
  <c r="H152" i="9"/>
  <c r="G152" i="9"/>
  <c r="E152" i="9" s="1"/>
  <c r="B152" i="9" s="1"/>
  <c r="F152" i="9"/>
  <c r="H151" i="9"/>
  <c r="G151" i="9"/>
  <c r="E151" i="9" s="1"/>
  <c r="F151" i="9"/>
  <c r="H150" i="9"/>
  <c r="G150" i="9"/>
  <c r="F150" i="9"/>
  <c r="H149" i="9"/>
  <c r="G149" i="9"/>
  <c r="F149" i="9"/>
  <c r="H148" i="9"/>
  <c r="G148" i="9"/>
  <c r="F148" i="9"/>
  <c r="E148" i="9"/>
  <c r="H147" i="9"/>
  <c r="G147" i="9"/>
  <c r="F147" i="9"/>
  <c r="E147" i="9"/>
  <c r="H146" i="9"/>
  <c r="G146" i="9"/>
  <c r="E146" i="9" s="1"/>
  <c r="F146" i="9"/>
  <c r="H145" i="9"/>
  <c r="G145" i="9"/>
  <c r="F145" i="9"/>
  <c r="H144" i="9"/>
  <c r="G144" i="9"/>
  <c r="E144" i="9" s="1"/>
  <c r="B144" i="9" s="1"/>
  <c r="F144" i="9"/>
  <c r="F143" i="9"/>
  <c r="H142" i="9"/>
  <c r="G142" i="9"/>
  <c r="F142" i="9"/>
  <c r="H141" i="9"/>
  <c r="G141" i="9"/>
  <c r="F141" i="9"/>
  <c r="E141" i="9"/>
  <c r="B141" i="9" s="1"/>
  <c r="H140" i="9"/>
  <c r="G140" i="9"/>
  <c r="F140" i="9"/>
  <c r="E140" i="9"/>
  <c r="B140" i="9" s="1"/>
  <c r="H139" i="9"/>
  <c r="G139" i="9"/>
  <c r="F139" i="9"/>
  <c r="H138" i="9"/>
  <c r="G138" i="9"/>
  <c r="F138" i="9"/>
  <c r="H137" i="9"/>
  <c r="G137" i="9"/>
  <c r="E137" i="9" s="1"/>
  <c r="B137" i="9" s="1"/>
  <c r="F137" i="9"/>
  <c r="H136" i="9"/>
  <c r="G136" i="9"/>
  <c r="E136" i="9" s="1"/>
  <c r="B136" i="9" s="1"/>
  <c r="F136" i="9"/>
  <c r="H135" i="9"/>
  <c r="G135" i="9"/>
  <c r="E135" i="9" s="1"/>
  <c r="F135" i="9"/>
  <c r="H134" i="9"/>
  <c r="G134" i="9"/>
  <c r="F134" i="9"/>
  <c r="H133" i="9"/>
  <c r="G133" i="9"/>
  <c r="F133" i="9"/>
  <c r="E133" i="9"/>
  <c r="H132" i="9"/>
  <c r="G132" i="9"/>
  <c r="F132" i="9"/>
  <c r="E132" i="9"/>
  <c r="H131" i="9"/>
  <c r="G131" i="9"/>
  <c r="E131" i="9" s="1"/>
  <c r="F131" i="9"/>
  <c r="H130" i="9"/>
  <c r="G130" i="9"/>
  <c r="F130" i="9"/>
  <c r="H129" i="9"/>
  <c r="G129" i="9"/>
  <c r="F129" i="9"/>
  <c r="H128" i="9"/>
  <c r="G128" i="9"/>
  <c r="E128" i="9" s="1"/>
  <c r="B128" i="9" s="1"/>
  <c r="F128" i="9"/>
  <c r="H127" i="9"/>
  <c r="G127" i="9"/>
  <c r="E127" i="9" s="1"/>
  <c r="F127" i="9"/>
  <c r="H126" i="9"/>
  <c r="G126" i="9"/>
  <c r="F126" i="9"/>
  <c r="H125" i="9"/>
  <c r="G125" i="9"/>
  <c r="F125" i="9"/>
  <c r="E125" i="9"/>
  <c r="H124" i="9"/>
  <c r="G124" i="9"/>
  <c r="F124" i="9"/>
  <c r="E124" i="9"/>
  <c r="H123" i="9"/>
  <c r="G123" i="9"/>
  <c r="E123" i="9" s="1"/>
  <c r="F123" i="9"/>
  <c r="H122" i="9"/>
  <c r="G122" i="9"/>
  <c r="F122" i="9"/>
  <c r="H121" i="9"/>
  <c r="G121" i="9"/>
  <c r="F121" i="9"/>
  <c r="H120" i="9"/>
  <c r="G120" i="9"/>
  <c r="F120" i="9"/>
  <c r="H119" i="9"/>
  <c r="G119" i="9"/>
  <c r="F119" i="9"/>
  <c r="E119" i="9"/>
  <c r="H118" i="9"/>
  <c r="G118" i="9"/>
  <c r="F118" i="9"/>
  <c r="H117" i="9"/>
  <c r="G117" i="9"/>
  <c r="F117" i="9"/>
  <c r="E117" i="9"/>
  <c r="B117" i="9" s="1"/>
  <c r="H116" i="9"/>
  <c r="G116" i="9"/>
  <c r="F116" i="9"/>
  <c r="E116" i="9"/>
  <c r="B116" i="9" s="1"/>
  <c r="H115" i="9"/>
  <c r="G115" i="9"/>
  <c r="F115" i="9"/>
  <c r="H114" i="9"/>
  <c r="G114" i="9"/>
  <c r="F114" i="9"/>
  <c r="H113" i="9"/>
  <c r="G113" i="9"/>
  <c r="E113" i="9" s="1"/>
  <c r="B113" i="9" s="1"/>
  <c r="F113" i="9"/>
  <c r="H112" i="9"/>
  <c r="E112" i="9" s="1"/>
  <c r="G112" i="9"/>
  <c r="F112" i="9"/>
  <c r="H111" i="9"/>
  <c r="G111" i="9"/>
  <c r="F111" i="9"/>
  <c r="E111" i="9"/>
  <c r="B111" i="9" s="1"/>
  <c r="H110" i="9"/>
  <c r="G110" i="9"/>
  <c r="F110" i="9"/>
  <c r="H109" i="9"/>
  <c r="G109" i="9"/>
  <c r="E109" i="9" s="1"/>
  <c r="B109" i="9" s="1"/>
  <c r="F109" i="9"/>
  <c r="H108" i="9"/>
  <c r="G108" i="9"/>
  <c r="E108" i="9" s="1"/>
  <c r="B108" i="9" s="1"/>
  <c r="F108" i="9"/>
  <c r="H107" i="9"/>
  <c r="G107" i="9"/>
  <c r="F107" i="9"/>
  <c r="H106" i="9"/>
  <c r="G106" i="9"/>
  <c r="E106" i="9" s="1"/>
  <c r="B106" i="9" s="1"/>
  <c r="F106" i="9"/>
  <c r="H105" i="9"/>
  <c r="G105" i="9"/>
  <c r="F105" i="9"/>
  <c r="H104" i="9"/>
  <c r="G104" i="9"/>
  <c r="F104" i="9"/>
  <c r="E104" i="9"/>
  <c r="H103" i="9"/>
  <c r="G103" i="9"/>
  <c r="F103" i="9"/>
  <c r="E103" i="9"/>
  <c r="H102" i="9"/>
  <c r="G102" i="9"/>
  <c r="F102" i="9"/>
  <c r="H101" i="9"/>
  <c r="G101" i="9"/>
  <c r="F101" i="9"/>
  <c r="E101" i="9"/>
  <c r="B101" i="9" s="1"/>
  <c r="H100" i="9"/>
  <c r="G100" i="9"/>
  <c r="F100" i="9"/>
  <c r="E100" i="9"/>
  <c r="H99" i="9"/>
  <c r="G99" i="9"/>
  <c r="F99" i="9"/>
  <c r="H98" i="9"/>
  <c r="G98" i="9"/>
  <c r="F98" i="9"/>
  <c r="H97" i="9"/>
  <c r="G97" i="9"/>
  <c r="F97" i="9"/>
  <c r="H96" i="9"/>
  <c r="G96" i="9"/>
  <c r="F96" i="9"/>
  <c r="E96" i="9"/>
  <c r="H95" i="9"/>
  <c r="G95" i="9"/>
  <c r="F95" i="9"/>
  <c r="E95" i="9"/>
  <c r="H94" i="9"/>
  <c r="G94" i="9"/>
  <c r="F94" i="9"/>
  <c r="H93" i="9"/>
  <c r="G93" i="9"/>
  <c r="F93" i="9"/>
  <c r="E93" i="9"/>
  <c r="B93" i="9" s="1"/>
  <c r="H92" i="9"/>
  <c r="G92" i="9"/>
  <c r="F92" i="9"/>
  <c r="E92" i="9"/>
  <c r="H91" i="9"/>
  <c r="G91" i="9"/>
  <c r="E91" i="9" s="1"/>
  <c r="B91" i="9" s="1"/>
  <c r="F91" i="9"/>
  <c r="H90" i="9"/>
  <c r="G90" i="9"/>
  <c r="F90" i="9"/>
  <c r="H89" i="9"/>
  <c r="G89" i="9"/>
  <c r="F89" i="9"/>
  <c r="H88" i="9"/>
  <c r="E88" i="9" s="1"/>
  <c r="G88" i="9"/>
  <c r="F88" i="9"/>
  <c r="H87" i="9"/>
  <c r="G87" i="9"/>
  <c r="F87" i="9"/>
  <c r="E87" i="9"/>
  <c r="B87" i="9" s="1"/>
  <c r="H86" i="9"/>
  <c r="G86" i="9"/>
  <c r="F86" i="9"/>
  <c r="H85" i="9"/>
  <c r="G85" i="9"/>
  <c r="E85" i="9" s="1"/>
  <c r="B85" i="9" s="1"/>
  <c r="F85" i="9"/>
  <c r="H84" i="9"/>
  <c r="G84" i="9"/>
  <c r="E84" i="9" s="1"/>
  <c r="B84" i="9" s="1"/>
  <c r="F84" i="9"/>
  <c r="H83" i="9"/>
  <c r="G83" i="9"/>
  <c r="F83" i="9"/>
  <c r="H82" i="9"/>
  <c r="G82" i="9"/>
  <c r="E82" i="9" s="1"/>
  <c r="B82" i="9" s="1"/>
  <c r="F82" i="9"/>
  <c r="H81" i="9"/>
  <c r="G81" i="9"/>
  <c r="F81" i="9"/>
  <c r="H80" i="9"/>
  <c r="G80" i="9"/>
  <c r="F80" i="9"/>
  <c r="H79" i="9"/>
  <c r="G79" i="9"/>
  <c r="E79" i="9" s="1"/>
  <c r="B79" i="9" s="1"/>
  <c r="F79" i="9"/>
  <c r="H78" i="9"/>
  <c r="G78" i="9"/>
  <c r="F78" i="9"/>
  <c r="H77" i="9"/>
  <c r="G77" i="9"/>
  <c r="E77" i="9" s="1"/>
  <c r="B77" i="9" s="1"/>
  <c r="F77" i="9"/>
  <c r="H76" i="9"/>
  <c r="G76" i="9"/>
  <c r="E76" i="9" s="1"/>
  <c r="B76" i="9" s="1"/>
  <c r="F76" i="9"/>
  <c r="H75" i="9"/>
  <c r="G75" i="9"/>
  <c r="E75" i="9" s="1"/>
  <c r="B75" i="9" s="1"/>
  <c r="F75" i="9"/>
  <c r="H74" i="9"/>
  <c r="G74" i="9"/>
  <c r="F74" i="9"/>
  <c r="H73" i="9"/>
  <c r="G73" i="9"/>
  <c r="E73" i="9" s="1"/>
  <c r="F73" i="9"/>
  <c r="B73" i="9"/>
  <c r="H72" i="9"/>
  <c r="G72" i="9"/>
  <c r="F72" i="9"/>
  <c r="E72" i="9"/>
  <c r="B72" i="9" s="1"/>
  <c r="H71" i="9"/>
  <c r="G71" i="9"/>
  <c r="F71" i="9"/>
  <c r="E71" i="9"/>
  <c r="H70" i="9"/>
  <c r="G70" i="9"/>
  <c r="F70" i="9"/>
  <c r="H69" i="9"/>
  <c r="G69" i="9"/>
  <c r="E69" i="9" s="1"/>
  <c r="F69" i="9"/>
  <c r="H68" i="9"/>
  <c r="G68" i="9"/>
  <c r="F68" i="9"/>
  <c r="H67" i="9"/>
  <c r="G67" i="9"/>
  <c r="E67" i="9" s="1"/>
  <c r="B67" i="9" s="1"/>
  <c r="F67" i="9"/>
  <c r="H66" i="9"/>
  <c r="G66" i="9"/>
  <c r="E66" i="9" s="1"/>
  <c r="B66" i="9" s="1"/>
  <c r="F66" i="9"/>
  <c r="H65" i="9"/>
  <c r="G65" i="9"/>
  <c r="E65" i="9" s="1"/>
  <c r="F65" i="9"/>
  <c r="H64" i="9"/>
  <c r="G64" i="9"/>
  <c r="E64" i="9" s="1"/>
  <c r="B64" i="9" s="1"/>
  <c r="F64" i="9"/>
  <c r="H63" i="9"/>
  <c r="G63" i="9"/>
  <c r="F63" i="9"/>
  <c r="H62" i="9"/>
  <c r="G62" i="9"/>
  <c r="F62" i="9"/>
  <c r="E62" i="9"/>
  <c r="H61" i="9"/>
  <c r="G61" i="9"/>
  <c r="F61" i="9"/>
  <c r="E61" i="9"/>
  <c r="H60" i="9"/>
  <c r="G60" i="9"/>
  <c r="F60" i="9"/>
  <c r="H59" i="9"/>
  <c r="G59" i="9"/>
  <c r="E59" i="9" s="1"/>
  <c r="F59" i="9"/>
  <c r="B59" i="9"/>
  <c r="H58" i="9"/>
  <c r="G58" i="9"/>
  <c r="F58" i="9"/>
  <c r="E58" i="9"/>
  <c r="B58" i="9" s="1"/>
  <c r="H57" i="9"/>
  <c r="G57" i="9"/>
  <c r="F57" i="9"/>
  <c r="E57" i="9"/>
  <c r="H56" i="9"/>
  <c r="G56" i="9"/>
  <c r="E56" i="9" s="1"/>
  <c r="F56" i="9"/>
  <c r="H55" i="9"/>
  <c r="G55" i="9"/>
  <c r="F55" i="9"/>
  <c r="H54" i="9"/>
  <c r="G54" i="9"/>
  <c r="E54" i="9" s="1"/>
  <c r="B54" i="9" s="1"/>
  <c r="F54" i="9"/>
  <c r="H53" i="9"/>
  <c r="G53" i="9"/>
  <c r="E53" i="9" s="1"/>
  <c r="F53" i="9"/>
  <c r="H52" i="9"/>
  <c r="G52" i="9"/>
  <c r="F52" i="9"/>
  <c r="H51" i="9"/>
  <c r="G51" i="9"/>
  <c r="E51" i="9" s="1"/>
  <c r="B51" i="9" s="1"/>
  <c r="F51" i="9"/>
  <c r="H50" i="9"/>
  <c r="G50" i="9"/>
  <c r="E50" i="9" s="1"/>
  <c r="B50" i="9" s="1"/>
  <c r="F50" i="9"/>
  <c r="H49" i="9"/>
  <c r="G49" i="9"/>
  <c r="E49" i="9" s="1"/>
  <c r="F49" i="9"/>
  <c r="H48" i="9"/>
  <c r="G48" i="9"/>
  <c r="E48" i="9" s="1"/>
  <c r="B48" i="9" s="1"/>
  <c r="F48" i="9"/>
  <c r="H47" i="9"/>
  <c r="G47" i="9"/>
  <c r="F47" i="9"/>
  <c r="H46" i="9"/>
  <c r="G46" i="9"/>
  <c r="F46" i="9"/>
  <c r="E46" i="9"/>
  <c r="B46" i="9" s="1"/>
  <c r="H45" i="9"/>
  <c r="G45" i="9"/>
  <c r="F45" i="9"/>
  <c r="E45" i="9"/>
  <c r="H44" i="9"/>
  <c r="G44" i="9"/>
  <c r="F44" i="9"/>
  <c r="H43" i="9"/>
  <c r="G43" i="9"/>
  <c r="F43" i="9"/>
  <c r="H42" i="9"/>
  <c r="G42" i="9"/>
  <c r="E42" i="9" s="1"/>
  <c r="B42" i="9" s="1"/>
  <c r="F42" i="9"/>
  <c r="H41" i="9"/>
  <c r="G41" i="9"/>
  <c r="E41" i="9" s="1"/>
  <c r="F41" i="9"/>
  <c r="H40" i="9"/>
  <c r="G40" i="9"/>
  <c r="F40" i="9"/>
  <c r="H39" i="9"/>
  <c r="G39" i="9"/>
  <c r="F39" i="9"/>
  <c r="H38" i="9"/>
  <c r="E38" i="9" s="1"/>
  <c r="G38" i="9"/>
  <c r="F38" i="9"/>
  <c r="H37" i="9"/>
  <c r="G37" i="9"/>
  <c r="F37" i="9"/>
  <c r="E37" i="9"/>
  <c r="H36" i="9"/>
  <c r="G36" i="9"/>
  <c r="F36" i="9"/>
  <c r="H35" i="9"/>
  <c r="G35" i="9"/>
  <c r="F35" i="9"/>
  <c r="H34" i="9"/>
  <c r="G34" i="9"/>
  <c r="E34" i="9" s="1"/>
  <c r="B34" i="9" s="1"/>
  <c r="F34" i="9"/>
  <c r="H33" i="9"/>
  <c r="G33" i="9"/>
  <c r="F33" i="9"/>
  <c r="H32" i="9"/>
  <c r="G32" i="9"/>
  <c r="E32" i="9" s="1"/>
  <c r="B32" i="9" s="1"/>
  <c r="F32" i="9"/>
  <c r="H31" i="9"/>
  <c r="G31" i="9"/>
  <c r="F31" i="9"/>
  <c r="H30" i="9"/>
  <c r="E30" i="9" s="1"/>
  <c r="B30" i="9" s="1"/>
  <c r="G30" i="9"/>
  <c r="F30" i="9"/>
  <c r="H29" i="9"/>
  <c r="G29" i="9"/>
  <c r="E29" i="9" s="1"/>
  <c r="F29" i="9"/>
  <c r="H28" i="9"/>
  <c r="G28" i="9"/>
  <c r="F28" i="9"/>
  <c r="H27" i="9"/>
  <c r="G27" i="9"/>
  <c r="F27" i="9"/>
  <c r="H26" i="9"/>
  <c r="G26" i="9"/>
  <c r="F26" i="9"/>
  <c r="E26" i="9"/>
  <c r="H25" i="9"/>
  <c r="G25" i="9"/>
  <c r="F25" i="9"/>
  <c r="E25" i="9"/>
  <c r="H24" i="9"/>
  <c r="G24" i="9"/>
  <c r="F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G1499" i="1" s="1"/>
  <c r="D18" i="8"/>
  <c r="D8" i="8"/>
  <c r="D6" i="8" s="1"/>
  <c r="E44" i="7"/>
  <c r="D44" i="7"/>
  <c r="E39" i="7"/>
  <c r="E38" i="7" s="1"/>
  <c r="D39" i="7"/>
  <c r="E30" i="7"/>
  <c r="D30" i="7"/>
  <c r="E23" i="7"/>
  <c r="D23" i="7"/>
  <c r="E14" i="7"/>
  <c r="D14" i="7"/>
  <c r="E7" i="7"/>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H308" i="9"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F416"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F223" i="4"/>
  <c r="F222" i="4"/>
  <c r="F221" i="4"/>
  <c r="F220" i="4"/>
  <c r="E219" i="4"/>
  <c r="D219" i="4"/>
  <c r="F219" i="4" s="1"/>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C1576" i="1"/>
  <c r="G1576" i="1" s="1"/>
  <c r="C1575" i="1"/>
  <c r="H1575" i="1" s="1"/>
  <c r="H1574" i="1"/>
  <c r="C1574" i="1"/>
  <c r="G1574" i="1" s="1"/>
  <c r="C1573" i="1"/>
  <c r="H1573" i="1" s="1"/>
  <c r="C1572" i="1"/>
  <c r="G1572" i="1" s="1"/>
  <c r="H1571" i="1"/>
  <c r="G1571" i="1"/>
  <c r="C1571" i="1"/>
  <c r="C1570" i="1"/>
  <c r="H1570" i="1" s="1"/>
  <c r="C1569" i="1"/>
  <c r="H1569" i="1" s="1"/>
  <c r="C1568" i="1"/>
  <c r="G1568" i="1" s="1"/>
  <c r="C1567" i="1"/>
  <c r="H1566" i="1"/>
  <c r="C1566" i="1"/>
  <c r="G1566" i="1" s="1"/>
  <c r="C1565" i="1"/>
  <c r="H1565" i="1" s="1"/>
  <c r="C1564" i="1"/>
  <c r="G1564" i="1" s="1"/>
  <c r="C1563" i="1"/>
  <c r="H1563" i="1" s="1"/>
  <c r="C1562" i="1"/>
  <c r="H1562" i="1" s="1"/>
  <c r="C1561" i="1"/>
  <c r="H1561" i="1" s="1"/>
  <c r="C1560" i="1"/>
  <c r="G1560" i="1" s="1"/>
  <c r="H1559" i="1"/>
  <c r="G1559" i="1"/>
  <c r="C1559" i="1"/>
  <c r="C1558" i="1"/>
  <c r="G1558" i="1" s="1"/>
  <c r="C1557" i="1"/>
  <c r="H1557" i="1" s="1"/>
  <c r="C1556" i="1"/>
  <c r="G1556" i="1" s="1"/>
  <c r="C1555" i="1"/>
  <c r="C1554" i="1"/>
  <c r="H1554" i="1" s="1"/>
  <c r="C1553" i="1"/>
  <c r="H1553" i="1" s="1"/>
  <c r="C1552" i="1"/>
  <c r="G1552" i="1" s="1"/>
  <c r="H1551" i="1"/>
  <c r="G1551" i="1"/>
  <c r="C1551" i="1"/>
  <c r="C1550" i="1"/>
  <c r="C1549" i="1"/>
  <c r="H1549" i="1" s="1"/>
  <c r="C1548" i="1"/>
  <c r="G1548" i="1" s="1"/>
  <c r="H1547" i="1"/>
  <c r="G1547" i="1"/>
  <c r="C1547" i="1"/>
  <c r="C1546" i="1"/>
  <c r="H1546" i="1" s="1"/>
  <c r="C1545" i="1"/>
  <c r="H1545" i="1" s="1"/>
  <c r="C1544" i="1"/>
  <c r="G1544" i="1" s="1"/>
  <c r="C1543" i="1"/>
  <c r="H1543" i="1" s="1"/>
  <c r="H1542" i="1"/>
  <c r="C1542" i="1"/>
  <c r="G1542" i="1" s="1"/>
  <c r="C1541" i="1"/>
  <c r="H1541" i="1" s="1"/>
  <c r="C1540" i="1"/>
  <c r="G1540" i="1" s="1"/>
  <c r="H1539" i="1"/>
  <c r="G1539" i="1"/>
  <c r="C1539" i="1"/>
  <c r="C1538" i="1"/>
  <c r="H1538" i="1" s="1"/>
  <c r="C1537" i="1"/>
  <c r="H1537" i="1" s="1"/>
  <c r="C1536" i="1"/>
  <c r="G1536" i="1" s="1"/>
  <c r="C1535" i="1"/>
  <c r="H1534" i="1"/>
  <c r="C1534" i="1"/>
  <c r="G1534" i="1" s="1"/>
  <c r="C1533" i="1"/>
  <c r="H1533" i="1" s="1"/>
  <c r="C1532" i="1"/>
  <c r="G1532" i="1" s="1"/>
  <c r="C1531" i="1"/>
  <c r="G1531" i="1" s="1"/>
  <c r="C1530" i="1"/>
  <c r="H1530" i="1" s="1"/>
  <c r="C1529" i="1"/>
  <c r="H1529" i="1" s="1"/>
  <c r="C1528" i="1"/>
  <c r="G1528" i="1" s="1"/>
  <c r="C1527" i="1"/>
  <c r="H1527" i="1" s="1"/>
  <c r="C1526" i="1"/>
  <c r="G1526" i="1" s="1"/>
  <c r="C1525" i="1"/>
  <c r="H1525" i="1" s="1"/>
  <c r="C1523" i="1"/>
  <c r="C1522" i="1"/>
  <c r="H1522" i="1" s="1"/>
  <c r="C1521" i="1"/>
  <c r="H1521" i="1" s="1"/>
  <c r="C1520" i="1"/>
  <c r="G1520" i="1" s="1"/>
  <c r="H1519" i="1"/>
  <c r="G1519" i="1"/>
  <c r="C1519" i="1"/>
  <c r="C1516" i="1"/>
  <c r="G1516" i="1" s="1"/>
  <c r="H1515" i="1"/>
  <c r="G1515" i="1"/>
  <c r="C1515" i="1"/>
  <c r="C1514" i="1"/>
  <c r="H1514" i="1" s="1"/>
  <c r="C1513" i="1"/>
  <c r="H1513" i="1" s="1"/>
  <c r="C1512" i="1"/>
  <c r="G1512" i="1" s="1"/>
  <c r="C1511" i="1"/>
  <c r="H1510" i="1"/>
  <c r="C1510" i="1"/>
  <c r="G1510" i="1" s="1"/>
  <c r="C1509" i="1"/>
  <c r="H1509" i="1" s="1"/>
  <c r="C1508" i="1"/>
  <c r="G1508" i="1" s="1"/>
  <c r="C1507" i="1"/>
  <c r="H1507" i="1" s="1"/>
  <c r="C1506" i="1"/>
  <c r="H1506" i="1" s="1"/>
  <c r="C1505" i="1"/>
  <c r="H1505" i="1" s="1"/>
  <c r="C1504" i="1"/>
  <c r="G1504" i="1" s="1"/>
  <c r="C1503" i="1"/>
  <c r="H1503" i="1" s="1"/>
  <c r="C1502" i="1"/>
  <c r="G1502" i="1" s="1"/>
  <c r="C1501" i="1"/>
  <c r="H1501" i="1" s="1"/>
  <c r="C1500" i="1"/>
  <c r="G1500" i="1" s="1"/>
  <c r="C1498" i="1"/>
  <c r="G1497" i="1"/>
  <c r="C1497" i="1"/>
  <c r="H1497" i="1" s="1"/>
  <c r="C1496" i="1"/>
  <c r="C1495" i="1"/>
  <c r="H1495" i="1" s="1"/>
  <c r="H1494" i="1"/>
  <c r="G1494" i="1"/>
  <c r="C1494" i="1"/>
  <c r="C1493" i="1"/>
  <c r="C1492" i="1"/>
  <c r="G1492" i="1" s="1"/>
  <c r="C1491" i="1"/>
  <c r="C1490" i="1"/>
  <c r="G1490" i="1" s="1"/>
  <c r="C1489" i="1"/>
  <c r="H1489" i="1" s="1"/>
  <c r="C1488" i="1"/>
  <c r="G1488" i="1" s="1"/>
  <c r="C1487" i="1"/>
  <c r="H1487" i="1" s="1"/>
  <c r="H1486" i="1"/>
  <c r="G1486" i="1"/>
  <c r="C1486" i="1"/>
  <c r="C1485" i="1"/>
  <c r="H1485" i="1" s="1"/>
  <c r="C1484" i="1"/>
  <c r="G1484" i="1" s="1"/>
  <c r="C1483" i="1"/>
  <c r="H1483" i="1" s="1"/>
  <c r="C1482" i="1"/>
  <c r="G1482" i="1" s="1"/>
  <c r="C1481" i="1"/>
  <c r="H1481" i="1" s="1"/>
  <c r="C1480" i="1"/>
  <c r="G1480" i="1" s="1"/>
  <c r="D1479" i="1"/>
  <c r="C1479" i="1"/>
  <c r="H1478" i="1"/>
  <c r="G1478" i="1"/>
  <c r="I1478" i="1" s="1"/>
  <c r="D1478" i="1"/>
  <c r="C1478" i="1"/>
  <c r="D1477" i="1"/>
  <c r="G1477" i="1" s="1"/>
  <c r="C1477" i="1"/>
  <c r="D1476" i="1"/>
  <c r="C1476" i="1"/>
  <c r="D1475" i="1"/>
  <c r="C1475" i="1"/>
  <c r="G1475" i="1" s="1"/>
  <c r="D1474" i="1"/>
  <c r="C1474" i="1"/>
  <c r="D1473" i="1"/>
  <c r="G1473" i="1" s="1"/>
  <c r="C1473" i="1"/>
  <c r="D1472" i="1"/>
  <c r="C1472" i="1"/>
  <c r="D1471" i="1"/>
  <c r="C1471" i="1"/>
  <c r="J1471" i="1" s="1"/>
  <c r="H1470" i="1"/>
  <c r="D1470" i="1"/>
  <c r="C1470" i="1"/>
  <c r="D1469" i="1"/>
  <c r="D1468" i="1"/>
  <c r="C1468" i="1"/>
  <c r="H1468" i="1" s="1"/>
  <c r="H1467" i="1"/>
  <c r="D1467" i="1"/>
  <c r="C1467" i="1"/>
  <c r="J1467" i="1" s="1"/>
  <c r="G1466" i="1"/>
  <c r="D1466" i="1"/>
  <c r="C1466" i="1"/>
  <c r="D1465" i="1"/>
  <c r="H1465" i="1" s="1"/>
  <c r="C1465" i="1"/>
  <c r="D1464" i="1"/>
  <c r="C1464" i="1"/>
  <c r="H1464" i="1" s="1"/>
  <c r="H1463" i="1"/>
  <c r="D1463" i="1"/>
  <c r="C1463" i="1"/>
  <c r="J1463" i="1" s="1"/>
  <c r="G1462" i="1"/>
  <c r="D1462" i="1"/>
  <c r="C1462" i="1"/>
  <c r="D1461" i="1"/>
  <c r="C1461" i="1"/>
  <c r="D1460" i="1"/>
  <c r="C1460" i="1"/>
  <c r="J1460" i="1" s="1"/>
  <c r="D1459" i="1"/>
  <c r="C1459" i="1"/>
  <c r="D1458" i="1"/>
  <c r="C1458" i="1"/>
  <c r="J1458" i="1" s="1"/>
  <c r="D1457" i="1"/>
  <c r="G1457" i="1" s="1"/>
  <c r="C1457" i="1"/>
  <c r="D1456" i="1"/>
  <c r="C1456" i="1"/>
  <c r="J1456" i="1" s="1"/>
  <c r="D1455" i="1"/>
  <c r="C1455" i="1"/>
  <c r="D1454" i="1"/>
  <c r="C1454" i="1"/>
  <c r="H1454" i="1" s="1"/>
  <c r="D1452" i="1"/>
  <c r="C1452" i="1"/>
  <c r="J1452" i="1" s="1"/>
  <c r="D1451" i="1"/>
  <c r="C1451" i="1"/>
  <c r="D1450" i="1"/>
  <c r="C1450" i="1"/>
  <c r="J1450" i="1" s="1"/>
  <c r="D1449" i="1"/>
  <c r="G1449" i="1" s="1"/>
  <c r="C1449" i="1"/>
  <c r="D1448" i="1"/>
  <c r="C1448" i="1"/>
  <c r="D1447" i="1"/>
  <c r="C1447" i="1"/>
  <c r="D1446" i="1"/>
  <c r="C1446" i="1"/>
  <c r="J1446" i="1" s="1"/>
  <c r="D1445" i="1"/>
  <c r="C1445" i="1"/>
  <c r="D1444" i="1"/>
  <c r="C1444" i="1"/>
  <c r="D1443" i="1"/>
  <c r="C1443" i="1"/>
  <c r="G1443" i="1" s="1"/>
  <c r="H1442" i="1"/>
  <c r="D1442" i="1"/>
  <c r="J1442" i="1" s="1"/>
  <c r="C1442" i="1"/>
  <c r="D1441" i="1"/>
  <c r="C1441" i="1"/>
  <c r="G1441" i="1" s="1"/>
  <c r="D1440" i="1"/>
  <c r="H1440" i="1" s="1"/>
  <c r="C1440" i="1"/>
  <c r="D1439" i="1"/>
  <c r="H1439" i="1" s="1"/>
  <c r="C1439" i="1"/>
  <c r="D1438" i="1"/>
  <c r="C1438" i="1"/>
  <c r="D1437" i="1"/>
  <c r="D1434" i="1"/>
  <c r="C1434" i="1"/>
  <c r="D1433" i="1"/>
  <c r="C1433" i="1"/>
  <c r="D1432" i="1"/>
  <c r="C1432" i="1"/>
  <c r="H1432" i="1" s="1"/>
  <c r="D1431" i="1"/>
  <c r="C1431" i="1"/>
  <c r="G1431" i="1" s="1"/>
  <c r="D1430" i="1"/>
  <c r="H1430" i="1" s="1"/>
  <c r="C1430" i="1"/>
  <c r="D1429" i="1"/>
  <c r="C1429" i="1"/>
  <c r="G1429" i="1" s="1"/>
  <c r="D1428" i="1"/>
  <c r="C1428" i="1"/>
  <c r="D1427" i="1"/>
  <c r="C1427" i="1"/>
  <c r="D1426" i="1"/>
  <c r="H1426" i="1" s="1"/>
  <c r="C1426" i="1"/>
  <c r="D1425" i="1"/>
  <c r="C1425" i="1"/>
  <c r="G1425" i="1" s="1"/>
  <c r="D1424" i="1"/>
  <c r="C1424" i="1"/>
  <c r="D1423" i="1"/>
  <c r="D1422" i="1"/>
  <c r="H1422" i="1" s="1"/>
  <c r="C1422" i="1"/>
  <c r="D1421" i="1"/>
  <c r="C1421" i="1"/>
  <c r="G1421" i="1" s="1"/>
  <c r="D1420" i="1"/>
  <c r="C1420" i="1"/>
  <c r="D1419" i="1"/>
  <c r="C1419" i="1"/>
  <c r="D1418" i="1"/>
  <c r="H1418" i="1" s="1"/>
  <c r="C1418" i="1"/>
  <c r="D1417" i="1"/>
  <c r="C1417" i="1"/>
  <c r="G1417" i="1" s="1"/>
  <c r="D1416" i="1"/>
  <c r="C1416" i="1"/>
  <c r="D1415" i="1"/>
  <c r="H1415" i="1" s="1"/>
  <c r="C1415" i="1"/>
  <c r="D1414" i="1"/>
  <c r="C1414" i="1"/>
  <c r="D1413" i="1"/>
  <c r="C1413" i="1"/>
  <c r="D1412" i="1"/>
  <c r="C1412" i="1"/>
  <c r="H1412" i="1" s="1"/>
  <c r="H1411" i="1"/>
  <c r="D1411" i="1"/>
  <c r="C1411" i="1"/>
  <c r="D1410" i="1"/>
  <c r="C1410" i="1"/>
  <c r="D1409" i="1"/>
  <c r="C1409" i="1"/>
  <c r="D1407" i="1"/>
  <c r="H1407" i="1" s="1"/>
  <c r="C1407" i="1"/>
  <c r="D1406" i="1"/>
  <c r="C1406" i="1"/>
  <c r="D1405" i="1"/>
  <c r="C1405" i="1"/>
  <c r="D1404" i="1"/>
  <c r="C1404" i="1"/>
  <c r="H1404" i="1" s="1"/>
  <c r="H1403" i="1"/>
  <c r="D1403" i="1"/>
  <c r="C1403" i="1"/>
  <c r="D1402" i="1"/>
  <c r="C1402" i="1"/>
  <c r="D1401" i="1"/>
  <c r="C1401" i="1"/>
  <c r="D1400" i="1"/>
  <c r="C1400" i="1"/>
  <c r="H1400" i="1" s="1"/>
  <c r="D1399" i="1"/>
  <c r="C1399" i="1"/>
  <c r="G1399" i="1" s="1"/>
  <c r="D1398" i="1"/>
  <c r="H1398" i="1" s="1"/>
  <c r="C1398" i="1"/>
  <c r="D1397" i="1"/>
  <c r="C1397" i="1"/>
  <c r="G1397" i="1" s="1"/>
  <c r="D1396" i="1"/>
  <c r="C1396" i="1"/>
  <c r="D1395" i="1"/>
  <c r="C1395" i="1"/>
  <c r="D1394" i="1"/>
  <c r="H1394" i="1" s="1"/>
  <c r="C1394" i="1"/>
  <c r="D1393" i="1"/>
  <c r="C1393" i="1"/>
  <c r="G1393" i="1" s="1"/>
  <c r="D1392" i="1"/>
  <c r="C1392" i="1"/>
  <c r="D1391" i="1"/>
  <c r="H1391" i="1" s="1"/>
  <c r="C1391" i="1"/>
  <c r="D1390" i="1"/>
  <c r="C1390" i="1"/>
  <c r="D1389" i="1"/>
  <c r="C1389" i="1"/>
  <c r="D1388" i="1"/>
  <c r="C1388" i="1"/>
  <c r="H1388" i="1" s="1"/>
  <c r="H1387" i="1"/>
  <c r="D1387" i="1"/>
  <c r="C1387" i="1"/>
  <c r="D1386" i="1"/>
  <c r="C1386" i="1"/>
  <c r="D1385" i="1"/>
  <c r="C1385" i="1"/>
  <c r="D1384" i="1"/>
  <c r="C1384" i="1"/>
  <c r="H1384" i="1" s="1"/>
  <c r="D1382" i="1"/>
  <c r="C1382" i="1"/>
  <c r="D1381" i="1"/>
  <c r="C1381" i="1"/>
  <c r="D1380" i="1"/>
  <c r="C1380" i="1"/>
  <c r="H1380" i="1" s="1"/>
  <c r="H1379" i="1"/>
  <c r="D1379" i="1"/>
  <c r="C1379" i="1"/>
  <c r="D1378" i="1"/>
  <c r="H1378" i="1" s="1"/>
  <c r="C1378" i="1"/>
  <c r="D1377" i="1"/>
  <c r="C1377" i="1"/>
  <c r="D1376" i="1"/>
  <c r="C1376" i="1"/>
  <c r="D1375" i="1"/>
  <c r="C1375" i="1"/>
  <c r="D1374" i="1"/>
  <c r="H1374" i="1" s="1"/>
  <c r="C1374" i="1"/>
  <c r="D1373" i="1"/>
  <c r="C1373" i="1"/>
  <c r="G1373" i="1" s="1"/>
  <c r="D1372" i="1"/>
  <c r="C1372" i="1"/>
  <c r="D1371" i="1"/>
  <c r="C1371" i="1"/>
  <c r="D1370" i="1"/>
  <c r="H1370" i="1" s="1"/>
  <c r="C1370" i="1"/>
  <c r="D1369" i="1"/>
  <c r="C1369" i="1"/>
  <c r="D1368" i="1"/>
  <c r="C1368" i="1"/>
  <c r="H1367" i="1"/>
  <c r="D1367" i="1"/>
  <c r="C1367" i="1"/>
  <c r="D1366" i="1"/>
  <c r="C1366" i="1"/>
  <c r="D1365" i="1"/>
  <c r="C1365" i="1"/>
  <c r="D1364" i="1"/>
  <c r="C1364" i="1"/>
  <c r="H1364" i="1" s="1"/>
  <c r="H1363" i="1"/>
  <c r="D1363" i="1"/>
  <c r="C1363" i="1"/>
  <c r="D1362" i="1"/>
  <c r="H1362" i="1" s="1"/>
  <c r="C1362" i="1"/>
  <c r="D1361" i="1"/>
  <c r="C1361" i="1"/>
  <c r="D1360" i="1"/>
  <c r="C1360" i="1"/>
  <c r="D1359" i="1"/>
  <c r="C1359" i="1"/>
  <c r="D1358" i="1"/>
  <c r="H1358" i="1" s="1"/>
  <c r="C1358" i="1"/>
  <c r="D1357" i="1"/>
  <c r="C1357" i="1"/>
  <c r="D1356" i="1"/>
  <c r="C1356" i="1"/>
  <c r="D1355" i="1"/>
  <c r="C1355" i="1"/>
  <c r="D1354" i="1"/>
  <c r="H1354" i="1" s="1"/>
  <c r="C1354" i="1"/>
  <c r="D1353" i="1"/>
  <c r="C1353" i="1"/>
  <c r="D1352" i="1"/>
  <c r="C1352" i="1"/>
  <c r="H1351" i="1"/>
  <c r="D1351" i="1"/>
  <c r="C1351" i="1"/>
  <c r="D1350" i="1"/>
  <c r="C1350" i="1"/>
  <c r="D1349" i="1"/>
  <c r="C1349" i="1"/>
  <c r="D1348" i="1"/>
  <c r="C1348" i="1"/>
  <c r="H1348" i="1" s="1"/>
  <c r="H1347" i="1"/>
  <c r="D1347" i="1"/>
  <c r="C1347" i="1"/>
  <c r="D1346" i="1"/>
  <c r="H1346" i="1" s="1"/>
  <c r="C1346" i="1"/>
  <c r="D1345" i="1"/>
  <c r="C1345" i="1"/>
  <c r="D1344" i="1"/>
  <c r="C1344" i="1"/>
  <c r="D1343" i="1"/>
  <c r="C1343" i="1"/>
  <c r="D1342" i="1"/>
  <c r="H1342" i="1" s="1"/>
  <c r="C1342" i="1"/>
  <c r="D1341" i="1"/>
  <c r="C1341" i="1"/>
  <c r="D1340" i="1"/>
  <c r="C1340" i="1"/>
  <c r="D1339" i="1"/>
  <c r="C1339" i="1"/>
  <c r="D1338" i="1"/>
  <c r="H1338" i="1" s="1"/>
  <c r="C1338" i="1"/>
  <c r="D1337" i="1"/>
  <c r="C1337" i="1"/>
  <c r="D1336" i="1"/>
  <c r="C1336" i="1"/>
  <c r="H1335" i="1"/>
  <c r="D1335" i="1"/>
  <c r="C1335" i="1"/>
  <c r="D1334" i="1"/>
  <c r="C1334" i="1"/>
  <c r="D1333" i="1"/>
  <c r="C1333" i="1"/>
  <c r="D1332" i="1"/>
  <c r="C1332" i="1"/>
  <c r="H1332" i="1" s="1"/>
  <c r="H1331" i="1"/>
  <c r="D1331" i="1"/>
  <c r="C1331" i="1"/>
  <c r="D1330" i="1"/>
  <c r="C1330" i="1"/>
  <c r="D1329" i="1"/>
  <c r="D1328" i="1"/>
  <c r="C1328" i="1"/>
  <c r="H1328" i="1" s="1"/>
  <c r="H1327" i="1"/>
  <c r="D1327" i="1"/>
  <c r="C1327" i="1"/>
  <c r="D1326" i="1"/>
  <c r="H1326" i="1" s="1"/>
  <c r="C1326" i="1"/>
  <c r="D1325" i="1"/>
  <c r="C1325" i="1"/>
  <c r="D1324" i="1"/>
  <c r="C1324" i="1"/>
  <c r="D1323" i="1"/>
  <c r="C1323" i="1"/>
  <c r="D1322" i="1"/>
  <c r="H1322" i="1" s="1"/>
  <c r="C1322" i="1"/>
  <c r="D1321" i="1"/>
  <c r="C1321" i="1"/>
  <c r="D1320" i="1"/>
  <c r="C1320" i="1"/>
  <c r="D1319" i="1"/>
  <c r="C1319" i="1"/>
  <c r="D1318" i="1"/>
  <c r="C1318" i="1"/>
  <c r="D1317" i="1"/>
  <c r="C1317" i="1"/>
  <c r="D1316" i="1"/>
  <c r="C1316" i="1"/>
  <c r="H1315" i="1"/>
  <c r="D1315" i="1"/>
  <c r="C1315" i="1"/>
  <c r="D1314" i="1"/>
  <c r="C1314" i="1"/>
  <c r="D1313" i="1"/>
  <c r="C1313" i="1"/>
  <c r="D1312" i="1"/>
  <c r="C1312" i="1"/>
  <c r="H1312" i="1" s="1"/>
  <c r="H1311" i="1"/>
  <c r="D1311" i="1"/>
  <c r="C1311" i="1"/>
  <c r="D1310" i="1"/>
  <c r="H1310" i="1" s="1"/>
  <c r="C1310" i="1"/>
  <c r="D1309" i="1"/>
  <c r="C1309" i="1"/>
  <c r="D1308" i="1"/>
  <c r="C1308" i="1"/>
  <c r="D1307" i="1"/>
  <c r="C1307" i="1"/>
  <c r="D1306" i="1"/>
  <c r="C1306" i="1"/>
  <c r="D1305" i="1"/>
  <c r="C1305" i="1"/>
  <c r="D1304" i="1"/>
  <c r="C1304" i="1"/>
  <c r="D1303" i="1"/>
  <c r="C1303" i="1"/>
  <c r="D1302" i="1"/>
  <c r="C1302" i="1"/>
  <c r="D1301" i="1"/>
  <c r="C1301" i="1"/>
  <c r="D1300" i="1"/>
  <c r="H1300" i="1" s="1"/>
  <c r="C1300" i="1"/>
  <c r="D1298" i="1"/>
  <c r="C1298" i="1"/>
  <c r="D1297" i="1"/>
  <c r="C1297" i="1"/>
  <c r="D1296" i="1"/>
  <c r="C1296" i="1"/>
  <c r="D1295" i="1"/>
  <c r="C1295" i="1"/>
  <c r="D1294" i="1"/>
  <c r="C1294" i="1"/>
  <c r="G1293" i="1"/>
  <c r="D1293" i="1"/>
  <c r="C1293" i="1"/>
  <c r="G1292"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H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G1268" i="1"/>
  <c r="D1268" i="1"/>
  <c r="C1268" i="1"/>
  <c r="H1267" i="1"/>
  <c r="G1267" i="1"/>
  <c r="D1267" i="1"/>
  <c r="C1267" i="1"/>
  <c r="H1266" i="1"/>
  <c r="G1266" i="1"/>
  <c r="D1266" i="1"/>
  <c r="C1266" i="1"/>
  <c r="H1265" i="1"/>
  <c r="G1265" i="1"/>
  <c r="D1265" i="1"/>
  <c r="C1265" i="1"/>
  <c r="D1264" i="1"/>
  <c r="H1264" i="1" s="1"/>
  <c r="C1264" i="1"/>
  <c r="D1263" i="1"/>
  <c r="C1263" i="1"/>
  <c r="H1263" i="1" s="1"/>
  <c r="D1262" i="1"/>
  <c r="H1262" i="1" s="1"/>
  <c r="C1262" i="1"/>
  <c r="H1261" i="1"/>
  <c r="D1261" i="1"/>
  <c r="G1261" i="1" s="1"/>
  <c r="C1261" i="1"/>
  <c r="H1260" i="1"/>
  <c r="D1260" i="1"/>
  <c r="G1260" i="1" s="1"/>
  <c r="C1260" i="1"/>
  <c r="H1259" i="1"/>
  <c r="D1259" i="1"/>
  <c r="G1259" i="1" s="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D1244" i="1"/>
  <c r="C1244" i="1"/>
  <c r="H1243" i="1"/>
  <c r="G1243" i="1"/>
  <c r="D1243" i="1"/>
  <c r="C1243" i="1"/>
  <c r="H1242" i="1"/>
  <c r="G1242" i="1"/>
  <c r="D1242" i="1"/>
  <c r="C1242" i="1"/>
  <c r="D1241" i="1"/>
  <c r="G1241" i="1" s="1"/>
  <c r="C1241" i="1"/>
  <c r="D1240" i="1"/>
  <c r="C1240" i="1"/>
  <c r="H1240" i="1" s="1"/>
  <c r="D1239" i="1"/>
  <c r="C1239" i="1"/>
  <c r="D1238" i="1"/>
  <c r="C1238" i="1"/>
  <c r="H1238" i="1" s="1"/>
  <c r="D1237" i="1"/>
  <c r="C1237" i="1"/>
  <c r="D1236" i="1"/>
  <c r="C1236" i="1"/>
  <c r="H1236" i="1" s="1"/>
  <c r="D1235" i="1"/>
  <c r="D1234" i="1"/>
  <c r="C1234" i="1"/>
  <c r="D1233" i="1"/>
  <c r="C1233" i="1"/>
  <c r="H1233" i="1" s="1"/>
  <c r="D1232" i="1"/>
  <c r="H1232" i="1" s="1"/>
  <c r="C1232" i="1"/>
  <c r="H1231" i="1"/>
  <c r="G1231" i="1"/>
  <c r="D1231" i="1"/>
  <c r="C1231" i="1"/>
  <c r="H1230" i="1"/>
  <c r="G1230" i="1"/>
  <c r="D1230" i="1"/>
  <c r="C1230" i="1"/>
  <c r="D1229" i="1"/>
  <c r="H1229" i="1" s="1"/>
  <c r="C1229" i="1"/>
  <c r="G1228" i="1"/>
  <c r="D1228" i="1"/>
  <c r="C1228" i="1"/>
  <c r="H1228" i="1" s="1"/>
  <c r="D1227" i="1"/>
  <c r="H1227" i="1" s="1"/>
  <c r="C1227" i="1"/>
  <c r="D1226" i="1"/>
  <c r="C1226" i="1"/>
  <c r="H1226" i="1" s="1"/>
  <c r="D1225" i="1"/>
  <c r="C1225" i="1"/>
  <c r="D1224" i="1"/>
  <c r="C1224" i="1"/>
  <c r="G1224" i="1" s="1"/>
  <c r="G1223" i="1"/>
  <c r="D1223" i="1"/>
  <c r="H1223" i="1" s="1"/>
  <c r="C1223" i="1"/>
  <c r="H1221" i="1"/>
  <c r="G1221" i="1"/>
  <c r="D1221" i="1"/>
  <c r="C1221" i="1"/>
  <c r="H1220" i="1"/>
  <c r="G1220" i="1"/>
  <c r="D1220" i="1"/>
  <c r="C1220" i="1"/>
  <c r="H1219" i="1"/>
  <c r="G1219" i="1"/>
  <c r="D1219" i="1"/>
  <c r="C1219" i="1"/>
  <c r="H1218" i="1"/>
  <c r="D1218" i="1"/>
  <c r="G1218" i="1" s="1"/>
  <c r="C1218" i="1"/>
  <c r="D1217" i="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C1155" i="1"/>
  <c r="H1155" i="1" s="1"/>
  <c r="D1154" i="1"/>
  <c r="D1151" i="1"/>
  <c r="G1151" i="1" s="1"/>
  <c r="C1151" i="1"/>
  <c r="H1150" i="1"/>
  <c r="G1150" i="1"/>
  <c r="D1150" i="1"/>
  <c r="C1150" i="1"/>
  <c r="H1149" i="1"/>
  <c r="G1149" i="1"/>
  <c r="D1149" i="1"/>
  <c r="C1149" i="1"/>
  <c r="D1148" i="1"/>
  <c r="G1148" i="1" s="1"/>
  <c r="C1148" i="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G1139" i="1" s="1"/>
  <c r="D1138" i="1"/>
  <c r="H1138" i="1" s="1"/>
  <c r="C1138" i="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G1063" i="1"/>
  <c r="D1063" i="1"/>
  <c r="C1063" i="1"/>
  <c r="D1062" i="1"/>
  <c r="G1062" i="1" s="1"/>
  <c r="C1062" i="1"/>
  <c r="D1061" i="1"/>
  <c r="G1061" i="1" s="1"/>
  <c r="C1061" i="1"/>
  <c r="H1061" i="1" s="1"/>
  <c r="D1060" i="1"/>
  <c r="C1060" i="1"/>
  <c r="D1059" i="1"/>
  <c r="C1059" i="1"/>
  <c r="G1059" i="1" s="1"/>
  <c r="D1058" i="1"/>
  <c r="C1058" i="1"/>
  <c r="H1057" i="1"/>
  <c r="D1057" i="1"/>
  <c r="C1057" i="1"/>
  <c r="G1057" i="1" s="1"/>
  <c r="D1056" i="1"/>
  <c r="G1055" i="1"/>
  <c r="D1055" i="1"/>
  <c r="C1055" i="1"/>
  <c r="H1055" i="1" s="1"/>
  <c r="G1054" i="1"/>
  <c r="D1054" i="1"/>
  <c r="C1054" i="1"/>
  <c r="D1053" i="1"/>
  <c r="G1053" i="1" s="1"/>
  <c r="C1053" i="1"/>
  <c r="D1052" i="1"/>
  <c r="G1052" i="1" s="1"/>
  <c r="C1052" i="1"/>
  <c r="H1052" i="1" s="1"/>
  <c r="G1051" i="1"/>
  <c r="D1051" i="1"/>
  <c r="C1051" i="1"/>
  <c r="H1051" i="1" s="1"/>
  <c r="G1050" i="1"/>
  <c r="D1050" i="1"/>
  <c r="C1050" i="1"/>
  <c r="D1049" i="1"/>
  <c r="G1049" i="1" s="1"/>
  <c r="C1049" i="1"/>
  <c r="D1048" i="1"/>
  <c r="G1048" i="1" s="1"/>
  <c r="C1048" i="1"/>
  <c r="H1048" i="1" s="1"/>
  <c r="D1047" i="1"/>
  <c r="D1045" i="1"/>
  <c r="G1045" i="1" s="1"/>
  <c r="C1045" i="1"/>
  <c r="D1044" i="1"/>
  <c r="G1044" i="1" s="1"/>
  <c r="C1044" i="1"/>
  <c r="H1044" i="1" s="1"/>
  <c r="G1043" i="1"/>
  <c r="D1043" i="1"/>
  <c r="C1043" i="1"/>
  <c r="H1043" i="1" s="1"/>
  <c r="G1042" i="1"/>
  <c r="D1042" i="1"/>
  <c r="C1042" i="1"/>
  <c r="D1041" i="1"/>
  <c r="G1041" i="1" s="1"/>
  <c r="C1041" i="1"/>
  <c r="D1040" i="1"/>
  <c r="G1040" i="1" s="1"/>
  <c r="C1040" i="1"/>
  <c r="H1040" i="1" s="1"/>
  <c r="G1039" i="1"/>
  <c r="D1039" i="1"/>
  <c r="C1039" i="1"/>
  <c r="H1039" i="1" s="1"/>
  <c r="D1038" i="1"/>
  <c r="C1038" i="1"/>
  <c r="D1037" i="1"/>
  <c r="C1037" i="1"/>
  <c r="H1036" i="1"/>
  <c r="D1036" i="1"/>
  <c r="C1036" i="1"/>
  <c r="G1036" i="1" s="1"/>
  <c r="H1035" i="1"/>
  <c r="D1035" i="1"/>
  <c r="C1035" i="1"/>
  <c r="G1035" i="1" s="1"/>
  <c r="D1034" i="1"/>
  <c r="G1034" i="1" s="1"/>
  <c r="C1034" i="1"/>
  <c r="G1033" i="1"/>
  <c r="D1033" i="1"/>
  <c r="H1033" i="1" s="1"/>
  <c r="C1033" i="1"/>
  <c r="D1032" i="1"/>
  <c r="C1032" i="1"/>
  <c r="D1031" i="1"/>
  <c r="C1031" i="1"/>
  <c r="D1030" i="1"/>
  <c r="G1030" i="1" s="1"/>
  <c r="C1030" i="1"/>
  <c r="D1029" i="1"/>
  <c r="C1029" i="1"/>
  <c r="D1028" i="1"/>
  <c r="H1028" i="1" s="1"/>
  <c r="C1028" i="1"/>
  <c r="G1027" i="1"/>
  <c r="D1027" i="1"/>
  <c r="H1027" i="1" s="1"/>
  <c r="C1027" i="1"/>
  <c r="G1026" i="1"/>
  <c r="D1026" i="1"/>
  <c r="H1026" i="1" s="1"/>
  <c r="C1026" i="1"/>
  <c r="D1025" i="1"/>
  <c r="C1025" i="1"/>
  <c r="D1024" i="1"/>
  <c r="H1024" i="1" s="1"/>
  <c r="C1024" i="1"/>
  <c r="G1023" i="1"/>
  <c r="D1023" i="1"/>
  <c r="H1023" i="1" s="1"/>
  <c r="C1023" i="1"/>
  <c r="G1022" i="1"/>
  <c r="D1022" i="1"/>
  <c r="H1022" i="1" s="1"/>
  <c r="C1022" i="1"/>
  <c r="D1021" i="1"/>
  <c r="C1021" i="1"/>
  <c r="D1020" i="1"/>
  <c r="H1020" i="1" s="1"/>
  <c r="C1020" i="1"/>
  <c r="G1019" i="1"/>
  <c r="D1019" i="1"/>
  <c r="H1019" i="1" s="1"/>
  <c r="C1019" i="1"/>
  <c r="D1018" i="1"/>
  <c r="C1018" i="1"/>
  <c r="D1017" i="1"/>
  <c r="C1017" i="1"/>
  <c r="H1016" i="1"/>
  <c r="D1016" i="1"/>
  <c r="C1016" i="1"/>
  <c r="G1016" i="1" s="1"/>
  <c r="H1015" i="1"/>
  <c r="D1015" i="1"/>
  <c r="C1015" i="1"/>
  <c r="G1015" i="1" s="1"/>
  <c r="D1014" i="1"/>
  <c r="C1014" i="1"/>
  <c r="G1014" i="1" s="1"/>
  <c r="D1013" i="1"/>
  <c r="G1013" i="1" s="1"/>
  <c r="C1013" i="1"/>
  <c r="G1012" i="1"/>
  <c r="D1012" i="1"/>
  <c r="H1012" i="1" s="1"/>
  <c r="C1012" i="1"/>
  <c r="D1011" i="1"/>
  <c r="C1011" i="1"/>
  <c r="D1010" i="1"/>
  <c r="H1010" i="1" s="1"/>
  <c r="C1010" i="1"/>
  <c r="G1009" i="1"/>
  <c r="D1009" i="1"/>
  <c r="H1009" i="1" s="1"/>
  <c r="C1009" i="1"/>
  <c r="G1008" i="1"/>
  <c r="D1008" i="1"/>
  <c r="H1008" i="1" s="1"/>
  <c r="C1008" i="1"/>
  <c r="D1007" i="1"/>
  <c r="C1007" i="1"/>
  <c r="D1006" i="1"/>
  <c r="C1006" i="1"/>
  <c r="H1005" i="1"/>
  <c r="D1005" i="1"/>
  <c r="C1005" i="1"/>
  <c r="G1005" i="1" s="1"/>
  <c r="D1004" i="1"/>
  <c r="C1004" i="1"/>
  <c r="G1003" i="1"/>
  <c r="D1003" i="1"/>
  <c r="C1003" i="1"/>
  <c r="D1002" i="1"/>
  <c r="H1002" i="1" s="1"/>
  <c r="C1002" i="1"/>
  <c r="D1001" i="1"/>
  <c r="C1001" i="1"/>
  <c r="D1000" i="1"/>
  <c r="C1000" i="1"/>
  <c r="D999" i="1"/>
  <c r="C999" i="1"/>
  <c r="D998" i="1"/>
  <c r="C998" i="1"/>
  <c r="D997" i="1"/>
  <c r="C997" i="1"/>
  <c r="D996" i="1"/>
  <c r="C996" i="1"/>
  <c r="D995" i="1"/>
  <c r="C995" i="1"/>
  <c r="D994" i="1"/>
  <c r="C994" i="1"/>
  <c r="D993" i="1"/>
  <c r="C993" i="1"/>
  <c r="H992" i="1"/>
  <c r="G992" i="1"/>
  <c r="D992" i="1"/>
  <c r="C992" i="1"/>
  <c r="D991" i="1"/>
  <c r="H991" i="1" s="1"/>
  <c r="C991" i="1"/>
  <c r="D989" i="1"/>
  <c r="C989" i="1"/>
  <c r="D988" i="1"/>
  <c r="C988" i="1"/>
  <c r="H987" i="1"/>
  <c r="G987"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G971" i="1"/>
  <c r="D971" i="1"/>
  <c r="C971" i="1"/>
  <c r="H971" i="1" s="1"/>
  <c r="D970" i="1"/>
  <c r="G970" i="1" s="1"/>
  <c r="C970" i="1"/>
  <c r="D969" i="1"/>
  <c r="C969" i="1"/>
  <c r="D968" i="1"/>
  <c r="C968" i="1"/>
  <c r="D967" i="1"/>
  <c r="C967" i="1"/>
  <c r="G967" i="1" s="1"/>
  <c r="H966" i="1"/>
  <c r="D966" i="1"/>
  <c r="C966" i="1"/>
  <c r="G966" i="1" s="1"/>
  <c r="H965" i="1"/>
  <c r="D965" i="1"/>
  <c r="C965" i="1"/>
  <c r="G965" i="1" s="1"/>
  <c r="D964" i="1"/>
  <c r="C964" i="1"/>
  <c r="D963" i="1"/>
  <c r="C963" i="1"/>
  <c r="G963" i="1" s="1"/>
  <c r="H962" i="1"/>
  <c r="D962" i="1"/>
  <c r="C962" i="1"/>
  <c r="G962" i="1" s="1"/>
  <c r="H961" i="1"/>
  <c r="D961" i="1"/>
  <c r="C961" i="1"/>
  <c r="G961" i="1" s="1"/>
  <c r="D960" i="1"/>
  <c r="C960" i="1"/>
  <c r="D959" i="1"/>
  <c r="C959" i="1"/>
  <c r="G959" i="1" s="1"/>
  <c r="H958" i="1"/>
  <c r="D958" i="1"/>
  <c r="C958" i="1"/>
  <c r="G958" i="1" s="1"/>
  <c r="H957" i="1"/>
  <c r="D957" i="1"/>
  <c r="C957" i="1"/>
  <c r="G957" i="1" s="1"/>
  <c r="D956" i="1"/>
  <c r="C956" i="1"/>
  <c r="D955" i="1"/>
  <c r="C955" i="1"/>
  <c r="G955" i="1" s="1"/>
  <c r="H954" i="1"/>
  <c r="D954" i="1"/>
  <c r="C954" i="1"/>
  <c r="G954" i="1" s="1"/>
  <c r="H953" i="1"/>
  <c r="D953" i="1"/>
  <c r="C953" i="1"/>
  <c r="G953" i="1" s="1"/>
  <c r="D952" i="1"/>
  <c r="C952" i="1"/>
  <c r="D951" i="1"/>
  <c r="C951" i="1"/>
  <c r="G951" i="1" s="1"/>
  <c r="H950" i="1"/>
  <c r="D950" i="1"/>
  <c r="C950" i="1"/>
  <c r="G950" i="1" s="1"/>
  <c r="H949" i="1"/>
  <c r="D949" i="1"/>
  <c r="C949" i="1"/>
  <c r="G949" i="1" s="1"/>
  <c r="D948" i="1"/>
  <c r="C948" i="1"/>
  <c r="D947" i="1"/>
  <c r="C947" i="1"/>
  <c r="G947" i="1" s="1"/>
  <c r="H946" i="1"/>
  <c r="D946" i="1"/>
  <c r="C946" i="1"/>
  <c r="G946" i="1" s="1"/>
  <c r="H945" i="1"/>
  <c r="D945" i="1"/>
  <c r="C945" i="1"/>
  <c r="G945" i="1" s="1"/>
  <c r="D944" i="1"/>
  <c r="C944" i="1"/>
  <c r="D943" i="1"/>
  <c r="C943" i="1"/>
  <c r="G943" i="1" s="1"/>
  <c r="H942" i="1"/>
  <c r="D942" i="1"/>
  <c r="C942" i="1"/>
  <c r="G942" i="1" s="1"/>
  <c r="H941" i="1"/>
  <c r="D941" i="1"/>
  <c r="C941" i="1"/>
  <c r="G941" i="1" s="1"/>
  <c r="D940" i="1"/>
  <c r="C940" i="1"/>
  <c r="D939" i="1"/>
  <c r="C939" i="1"/>
  <c r="G939" i="1" s="1"/>
  <c r="H938" i="1"/>
  <c r="D938" i="1"/>
  <c r="C938" i="1"/>
  <c r="G938" i="1" s="1"/>
  <c r="H937" i="1"/>
  <c r="D937" i="1"/>
  <c r="C937" i="1"/>
  <c r="G937" i="1" s="1"/>
  <c r="D936" i="1"/>
  <c r="C936" i="1"/>
  <c r="D935" i="1"/>
  <c r="C935" i="1"/>
  <c r="G935" i="1" s="1"/>
  <c r="H934" i="1"/>
  <c r="D934" i="1"/>
  <c r="C934" i="1"/>
  <c r="G934" i="1" s="1"/>
  <c r="H933" i="1"/>
  <c r="D933" i="1"/>
  <c r="C933" i="1"/>
  <c r="G933" i="1" s="1"/>
  <c r="D932" i="1"/>
  <c r="C932" i="1"/>
  <c r="D931" i="1"/>
  <c r="C931" i="1"/>
  <c r="G931" i="1" s="1"/>
  <c r="H930" i="1"/>
  <c r="D930" i="1"/>
  <c r="C930" i="1"/>
  <c r="G930" i="1" s="1"/>
  <c r="H929" i="1"/>
  <c r="D929" i="1"/>
  <c r="C929" i="1"/>
  <c r="G929" i="1" s="1"/>
  <c r="D928" i="1"/>
  <c r="C928" i="1"/>
  <c r="D927" i="1"/>
  <c r="C927" i="1"/>
  <c r="G927" i="1" s="1"/>
  <c r="H926" i="1"/>
  <c r="D926" i="1"/>
  <c r="C926" i="1"/>
  <c r="G926" i="1" s="1"/>
  <c r="H925" i="1"/>
  <c r="D925" i="1"/>
  <c r="C925" i="1"/>
  <c r="G925" i="1" s="1"/>
  <c r="D924" i="1"/>
  <c r="C924" i="1"/>
  <c r="D923" i="1"/>
  <c r="C923" i="1"/>
  <c r="G923" i="1" s="1"/>
  <c r="H922" i="1"/>
  <c r="D922" i="1"/>
  <c r="C922" i="1"/>
  <c r="G922" i="1" s="1"/>
  <c r="H921" i="1"/>
  <c r="D921" i="1"/>
  <c r="C921" i="1"/>
  <c r="G921" i="1" s="1"/>
  <c r="D920" i="1"/>
  <c r="C920" i="1"/>
  <c r="D919" i="1"/>
  <c r="C919" i="1"/>
  <c r="G919" i="1" s="1"/>
  <c r="H918" i="1"/>
  <c r="D918" i="1"/>
  <c r="C918" i="1"/>
  <c r="D917" i="1"/>
  <c r="H917" i="1" s="1"/>
  <c r="C917" i="1"/>
  <c r="D916" i="1"/>
  <c r="C916" i="1"/>
  <c r="D915" i="1"/>
  <c r="C915" i="1"/>
  <c r="G915" i="1" s="1"/>
  <c r="H914" i="1"/>
  <c r="D914" i="1"/>
  <c r="C914" i="1"/>
  <c r="D913" i="1"/>
  <c r="H913" i="1" s="1"/>
  <c r="C913" i="1"/>
  <c r="D912" i="1"/>
  <c r="C912" i="1"/>
  <c r="D911" i="1"/>
  <c r="C911" i="1"/>
  <c r="G911" i="1" s="1"/>
  <c r="H910" i="1"/>
  <c r="D910" i="1"/>
  <c r="C910" i="1"/>
  <c r="D909" i="1"/>
  <c r="H909" i="1" s="1"/>
  <c r="C909" i="1"/>
  <c r="D908" i="1"/>
  <c r="C908" i="1"/>
  <c r="D907" i="1"/>
  <c r="C907" i="1"/>
  <c r="G907" i="1" s="1"/>
  <c r="H906" i="1"/>
  <c r="D906" i="1"/>
  <c r="C906" i="1"/>
  <c r="D905" i="1"/>
  <c r="H905" i="1" s="1"/>
  <c r="C905" i="1"/>
  <c r="D904" i="1"/>
  <c r="C904" i="1"/>
  <c r="D903" i="1"/>
  <c r="C903" i="1"/>
  <c r="G903" i="1" s="1"/>
  <c r="H902" i="1"/>
  <c r="D902" i="1"/>
  <c r="C902" i="1"/>
  <c r="D901" i="1"/>
  <c r="H901" i="1" s="1"/>
  <c r="C901" i="1"/>
  <c r="D900" i="1"/>
  <c r="C900" i="1"/>
  <c r="D899" i="1"/>
  <c r="C899" i="1"/>
  <c r="G899" i="1" s="1"/>
  <c r="H898" i="1"/>
  <c r="D898" i="1"/>
  <c r="C898" i="1"/>
  <c r="D897" i="1"/>
  <c r="H897" i="1" s="1"/>
  <c r="C897" i="1"/>
  <c r="D896" i="1"/>
  <c r="C896" i="1"/>
  <c r="D895" i="1"/>
  <c r="C895" i="1"/>
  <c r="G895" i="1" s="1"/>
  <c r="H894" i="1"/>
  <c r="D894" i="1"/>
  <c r="C894" i="1"/>
  <c r="D893" i="1"/>
  <c r="H893" i="1" s="1"/>
  <c r="C893" i="1"/>
  <c r="D892" i="1"/>
  <c r="C892" i="1"/>
  <c r="D891" i="1"/>
  <c r="C891" i="1"/>
  <c r="G891" i="1" s="1"/>
  <c r="H890" i="1"/>
  <c r="D890" i="1"/>
  <c r="C890" i="1"/>
  <c r="D889" i="1"/>
  <c r="H889" i="1" s="1"/>
  <c r="C889" i="1"/>
  <c r="D888" i="1"/>
  <c r="C888" i="1"/>
  <c r="D887" i="1"/>
  <c r="C887" i="1"/>
  <c r="G887" i="1" s="1"/>
  <c r="H886" i="1"/>
  <c r="D886" i="1"/>
  <c r="C886" i="1"/>
  <c r="D885" i="1"/>
  <c r="H885" i="1" s="1"/>
  <c r="C885" i="1"/>
  <c r="D884" i="1"/>
  <c r="C884" i="1"/>
  <c r="D883" i="1"/>
  <c r="C883" i="1"/>
  <c r="G883" i="1" s="1"/>
  <c r="H882" i="1"/>
  <c r="D882" i="1"/>
  <c r="C882" i="1"/>
  <c r="D881" i="1"/>
  <c r="H881" i="1" s="1"/>
  <c r="C881" i="1"/>
  <c r="D880" i="1"/>
  <c r="C880" i="1"/>
  <c r="D879" i="1"/>
  <c r="C879" i="1"/>
  <c r="G879" i="1" s="1"/>
  <c r="H878" i="1"/>
  <c r="D878" i="1"/>
  <c r="C878" i="1"/>
  <c r="D877" i="1"/>
  <c r="H877" i="1" s="1"/>
  <c r="C877" i="1"/>
  <c r="D876" i="1"/>
  <c r="C876" i="1"/>
  <c r="D875" i="1"/>
  <c r="C875" i="1"/>
  <c r="G875" i="1" s="1"/>
  <c r="H874" i="1"/>
  <c r="D874" i="1"/>
  <c r="C874" i="1"/>
  <c r="D873" i="1"/>
  <c r="H873" i="1" s="1"/>
  <c r="C873" i="1"/>
  <c r="D872" i="1"/>
  <c r="C872" i="1"/>
  <c r="D871" i="1"/>
  <c r="C871" i="1"/>
  <c r="G871" i="1" s="1"/>
  <c r="H870" i="1"/>
  <c r="D870" i="1"/>
  <c r="C870" i="1"/>
  <c r="D869" i="1"/>
  <c r="H869" i="1" s="1"/>
  <c r="C869" i="1"/>
  <c r="D868" i="1"/>
  <c r="C868" i="1"/>
  <c r="D867" i="1"/>
  <c r="C867" i="1"/>
  <c r="G867" i="1" s="1"/>
  <c r="H866" i="1"/>
  <c r="D866" i="1"/>
  <c r="C866" i="1"/>
  <c r="D865" i="1"/>
  <c r="H865" i="1" s="1"/>
  <c r="C865" i="1"/>
  <c r="D864" i="1"/>
  <c r="C864" i="1"/>
  <c r="D863" i="1"/>
  <c r="C863" i="1"/>
  <c r="G863" i="1" s="1"/>
  <c r="H862" i="1"/>
  <c r="D862" i="1"/>
  <c r="C862" i="1"/>
  <c r="D861" i="1"/>
  <c r="H861" i="1" s="1"/>
  <c r="C861" i="1"/>
  <c r="D860" i="1"/>
  <c r="C860" i="1"/>
  <c r="D859" i="1"/>
  <c r="C859" i="1"/>
  <c r="G859" i="1" s="1"/>
  <c r="H858" i="1"/>
  <c r="D858" i="1"/>
  <c r="C858" i="1"/>
  <c r="D857" i="1"/>
  <c r="H857" i="1" s="1"/>
  <c r="C857" i="1"/>
  <c r="D856" i="1"/>
  <c r="C856" i="1"/>
  <c r="D855" i="1"/>
  <c r="C855" i="1"/>
  <c r="G855" i="1" s="1"/>
  <c r="H854" i="1"/>
  <c r="D854" i="1"/>
  <c r="C854" i="1"/>
  <c r="D853" i="1"/>
  <c r="H853" i="1" s="1"/>
  <c r="C853" i="1"/>
  <c r="D852" i="1"/>
  <c r="C852" i="1"/>
  <c r="D851" i="1"/>
  <c r="C851" i="1"/>
  <c r="G851" i="1" s="1"/>
  <c r="H850" i="1"/>
  <c r="D850" i="1"/>
  <c r="C850" i="1"/>
  <c r="D849" i="1"/>
  <c r="H849" i="1" s="1"/>
  <c r="C849" i="1"/>
  <c r="D848" i="1"/>
  <c r="C848" i="1"/>
  <c r="D847" i="1"/>
  <c r="C847" i="1"/>
  <c r="G847" i="1" s="1"/>
  <c r="H846" i="1"/>
  <c r="D846" i="1"/>
  <c r="C846" i="1"/>
  <c r="D845" i="1"/>
  <c r="H845" i="1" s="1"/>
  <c r="C845" i="1"/>
  <c r="D844" i="1"/>
  <c r="C844" i="1"/>
  <c r="D843" i="1"/>
  <c r="C843" i="1"/>
  <c r="G843" i="1" s="1"/>
  <c r="H842" i="1"/>
  <c r="D842" i="1"/>
  <c r="C842" i="1"/>
  <c r="D841" i="1"/>
  <c r="H841" i="1" s="1"/>
  <c r="C841" i="1"/>
  <c r="D840" i="1"/>
  <c r="C840" i="1"/>
  <c r="D839" i="1"/>
  <c r="C839" i="1"/>
  <c r="G839" i="1" s="1"/>
  <c r="H838" i="1"/>
  <c r="D838" i="1"/>
  <c r="C838" i="1"/>
  <c r="D837" i="1"/>
  <c r="H837" i="1" s="1"/>
  <c r="C837" i="1"/>
  <c r="D836" i="1"/>
  <c r="C836" i="1"/>
  <c r="D835" i="1"/>
  <c r="C835" i="1"/>
  <c r="G835" i="1" s="1"/>
  <c r="H834" i="1"/>
  <c r="D834" i="1"/>
  <c r="C834" i="1"/>
  <c r="D833" i="1"/>
  <c r="H833" i="1" s="1"/>
  <c r="C833" i="1"/>
  <c r="D832" i="1"/>
  <c r="C832" i="1"/>
  <c r="D831" i="1"/>
  <c r="C831" i="1"/>
  <c r="G831" i="1" s="1"/>
  <c r="H830" i="1"/>
  <c r="D830" i="1"/>
  <c r="C830" i="1"/>
  <c r="D829" i="1"/>
  <c r="H829" i="1" s="1"/>
  <c r="C829" i="1"/>
  <c r="D828" i="1"/>
  <c r="G828" i="1" s="1"/>
  <c r="C828" i="1"/>
  <c r="H828" i="1" s="1"/>
  <c r="D827" i="1"/>
  <c r="G827" i="1" s="1"/>
  <c r="C827" i="1"/>
  <c r="H827" i="1" s="1"/>
  <c r="D826" i="1"/>
  <c r="G826" i="1" s="1"/>
  <c r="C826" i="1"/>
  <c r="H826" i="1" s="1"/>
  <c r="D825" i="1"/>
  <c r="G825" i="1" s="1"/>
  <c r="C825" i="1"/>
  <c r="H825" i="1" s="1"/>
  <c r="D824" i="1"/>
  <c r="G824" i="1" s="1"/>
  <c r="C824" i="1"/>
  <c r="H824" i="1" s="1"/>
  <c r="D823" i="1"/>
  <c r="G823" i="1" s="1"/>
  <c r="C823" i="1"/>
  <c r="H823" i="1" s="1"/>
  <c r="D822" i="1"/>
  <c r="G822" i="1" s="1"/>
  <c r="C822" i="1"/>
  <c r="H822" i="1" s="1"/>
  <c r="D821" i="1"/>
  <c r="G821" i="1" s="1"/>
  <c r="C821" i="1"/>
  <c r="H821" i="1" s="1"/>
  <c r="D820" i="1"/>
  <c r="G820" i="1" s="1"/>
  <c r="C820" i="1"/>
  <c r="H820" i="1" s="1"/>
  <c r="D819" i="1"/>
  <c r="G819" i="1" s="1"/>
  <c r="C819" i="1"/>
  <c r="H819" i="1" s="1"/>
  <c r="D818" i="1"/>
  <c r="G818" i="1" s="1"/>
  <c r="C818" i="1"/>
  <c r="H818" i="1" s="1"/>
  <c r="D817" i="1"/>
  <c r="G817" i="1" s="1"/>
  <c r="C817" i="1"/>
  <c r="H817" i="1" s="1"/>
  <c r="D816" i="1"/>
  <c r="G816" i="1" s="1"/>
  <c r="C816" i="1"/>
  <c r="H816" i="1" s="1"/>
  <c r="D815" i="1"/>
  <c r="G815" i="1" s="1"/>
  <c r="C815" i="1"/>
  <c r="H815" i="1" s="1"/>
  <c r="D814" i="1"/>
  <c r="G814" i="1" s="1"/>
  <c r="C814" i="1"/>
  <c r="H814" i="1" s="1"/>
  <c r="D813" i="1"/>
  <c r="G813" i="1" s="1"/>
  <c r="C813" i="1"/>
  <c r="H813" i="1" s="1"/>
  <c r="D812" i="1"/>
  <c r="G812" i="1" s="1"/>
  <c r="C812" i="1"/>
  <c r="H812" i="1" s="1"/>
  <c r="D811" i="1"/>
  <c r="G811" i="1" s="1"/>
  <c r="C811" i="1"/>
  <c r="H811" i="1" s="1"/>
  <c r="D810" i="1"/>
  <c r="G810" i="1" s="1"/>
  <c r="C810" i="1"/>
  <c r="H810" i="1" s="1"/>
  <c r="D809" i="1"/>
  <c r="G809" i="1" s="1"/>
  <c r="C809" i="1"/>
  <c r="H809" i="1" s="1"/>
  <c r="D808" i="1"/>
  <c r="G808" i="1" s="1"/>
  <c r="C808" i="1"/>
  <c r="H808" i="1" s="1"/>
  <c r="D807" i="1"/>
  <c r="G807" i="1" s="1"/>
  <c r="C807" i="1"/>
  <c r="H807" i="1" s="1"/>
  <c r="D806" i="1"/>
  <c r="G806" i="1" s="1"/>
  <c r="C806" i="1"/>
  <c r="H806" i="1" s="1"/>
  <c r="D805" i="1"/>
  <c r="G805" i="1" s="1"/>
  <c r="C805" i="1"/>
  <c r="H805" i="1" s="1"/>
  <c r="D804" i="1"/>
  <c r="G804" i="1" s="1"/>
  <c r="C804" i="1"/>
  <c r="H804" i="1" s="1"/>
  <c r="D803" i="1"/>
  <c r="G803" i="1" s="1"/>
  <c r="C803" i="1"/>
  <c r="H803" i="1" s="1"/>
  <c r="D802" i="1"/>
  <c r="G802" i="1" s="1"/>
  <c r="C802" i="1"/>
  <c r="H802" i="1" s="1"/>
  <c r="D801" i="1"/>
  <c r="G801" i="1" s="1"/>
  <c r="C801" i="1"/>
  <c r="H801" i="1" s="1"/>
  <c r="D800" i="1"/>
  <c r="G800" i="1" s="1"/>
  <c r="C800" i="1"/>
  <c r="H800" i="1" s="1"/>
  <c r="D799" i="1"/>
  <c r="G799" i="1" s="1"/>
  <c r="C799" i="1"/>
  <c r="H799" i="1" s="1"/>
  <c r="D798" i="1"/>
  <c r="G798" i="1" s="1"/>
  <c r="C798" i="1"/>
  <c r="H798" i="1" s="1"/>
  <c r="D797" i="1"/>
  <c r="G797" i="1" s="1"/>
  <c r="C797" i="1"/>
  <c r="H797" i="1" s="1"/>
  <c r="D796" i="1"/>
  <c r="G796" i="1" s="1"/>
  <c r="C796" i="1"/>
  <c r="H796" i="1" s="1"/>
  <c r="D795" i="1"/>
  <c r="G795" i="1" s="1"/>
  <c r="C795" i="1"/>
  <c r="H795" i="1" s="1"/>
  <c r="D794" i="1"/>
  <c r="G794" i="1" s="1"/>
  <c r="C794" i="1"/>
  <c r="H794" i="1" s="1"/>
  <c r="D793" i="1"/>
  <c r="G793" i="1" s="1"/>
  <c r="C793" i="1"/>
  <c r="H793" i="1" s="1"/>
  <c r="D792" i="1"/>
  <c r="G792" i="1" s="1"/>
  <c r="C792" i="1"/>
  <c r="H792" i="1" s="1"/>
  <c r="D791" i="1"/>
  <c r="G791" i="1" s="1"/>
  <c r="C791" i="1"/>
  <c r="H791" i="1" s="1"/>
  <c r="D790" i="1"/>
  <c r="G790" i="1" s="1"/>
  <c r="C790" i="1"/>
  <c r="H790" i="1" s="1"/>
  <c r="D789" i="1"/>
  <c r="G789" i="1" s="1"/>
  <c r="C789" i="1"/>
  <c r="H789" i="1" s="1"/>
  <c r="D788" i="1"/>
  <c r="G788" i="1" s="1"/>
  <c r="C788" i="1"/>
  <c r="H788" i="1" s="1"/>
  <c r="D787" i="1"/>
  <c r="G787" i="1" s="1"/>
  <c r="C787" i="1"/>
  <c r="H787" i="1" s="1"/>
  <c r="D786" i="1"/>
  <c r="G786" i="1" s="1"/>
  <c r="C786" i="1"/>
  <c r="H786" i="1" s="1"/>
  <c r="D785" i="1"/>
  <c r="G785" i="1" s="1"/>
  <c r="C785" i="1"/>
  <c r="H785" i="1" s="1"/>
  <c r="D784" i="1"/>
  <c r="G784" i="1" s="1"/>
  <c r="C784" i="1"/>
  <c r="H784" i="1" s="1"/>
  <c r="D783" i="1"/>
  <c r="G783" i="1" s="1"/>
  <c r="C783" i="1"/>
  <c r="H783" i="1" s="1"/>
  <c r="D782" i="1"/>
  <c r="G782" i="1" s="1"/>
  <c r="C782" i="1"/>
  <c r="H782" i="1" s="1"/>
  <c r="D781" i="1"/>
  <c r="G781" i="1" s="1"/>
  <c r="C781" i="1"/>
  <c r="H781" i="1" s="1"/>
  <c r="D780" i="1"/>
  <c r="G780" i="1" s="1"/>
  <c r="C780" i="1"/>
  <c r="H780" i="1" s="1"/>
  <c r="D779" i="1"/>
  <c r="G779" i="1" s="1"/>
  <c r="C779" i="1"/>
  <c r="H779" i="1" s="1"/>
  <c r="D778" i="1"/>
  <c r="G778" i="1" s="1"/>
  <c r="C778" i="1"/>
  <c r="H778" i="1" s="1"/>
  <c r="D777" i="1"/>
  <c r="G777" i="1" s="1"/>
  <c r="C777" i="1"/>
  <c r="H777" i="1" s="1"/>
  <c r="D776" i="1"/>
  <c r="G776" i="1" s="1"/>
  <c r="C776" i="1"/>
  <c r="H776" i="1" s="1"/>
  <c r="D775" i="1"/>
  <c r="G775" i="1" s="1"/>
  <c r="C775" i="1"/>
  <c r="H775" i="1" s="1"/>
  <c r="D774" i="1"/>
  <c r="G774" i="1" s="1"/>
  <c r="C774" i="1"/>
  <c r="H774" i="1" s="1"/>
  <c r="D773" i="1"/>
  <c r="G773" i="1" s="1"/>
  <c r="C773" i="1"/>
  <c r="H773" i="1" s="1"/>
  <c r="D772" i="1"/>
  <c r="G772" i="1" s="1"/>
  <c r="C772" i="1"/>
  <c r="H772" i="1" s="1"/>
  <c r="D771" i="1"/>
  <c r="G771" i="1" s="1"/>
  <c r="C771" i="1"/>
  <c r="H771" i="1" s="1"/>
  <c r="D770" i="1"/>
  <c r="G770" i="1" s="1"/>
  <c r="C770" i="1"/>
  <c r="H770" i="1" s="1"/>
  <c r="D769" i="1"/>
  <c r="G769" i="1" s="1"/>
  <c r="C769" i="1"/>
  <c r="H769" i="1" s="1"/>
  <c r="D768" i="1"/>
  <c r="G768" i="1" s="1"/>
  <c r="C768" i="1"/>
  <c r="H768" i="1" s="1"/>
  <c r="D767" i="1"/>
  <c r="G767" i="1" s="1"/>
  <c r="C767" i="1"/>
  <c r="H767" i="1" s="1"/>
  <c r="D766" i="1"/>
  <c r="G766" i="1" s="1"/>
  <c r="C766" i="1"/>
  <c r="H766" i="1" s="1"/>
  <c r="D765" i="1"/>
  <c r="G765" i="1" s="1"/>
  <c r="C765" i="1"/>
  <c r="H765" i="1" s="1"/>
  <c r="D764" i="1"/>
  <c r="G764" i="1" s="1"/>
  <c r="C764" i="1"/>
  <c r="H764" i="1" s="1"/>
  <c r="D763" i="1"/>
  <c r="G763" i="1" s="1"/>
  <c r="C763" i="1"/>
  <c r="H763" i="1" s="1"/>
  <c r="D762" i="1"/>
  <c r="G762" i="1" s="1"/>
  <c r="C762" i="1"/>
  <c r="H762" i="1" s="1"/>
  <c r="D761" i="1"/>
  <c r="G761" i="1" s="1"/>
  <c r="C761" i="1"/>
  <c r="H761" i="1" s="1"/>
  <c r="D760" i="1"/>
  <c r="G760" i="1" s="1"/>
  <c r="C760" i="1"/>
  <c r="H760" i="1" s="1"/>
  <c r="D759" i="1"/>
  <c r="G759" i="1" s="1"/>
  <c r="C759" i="1"/>
  <c r="H759" i="1" s="1"/>
  <c r="D758" i="1"/>
  <c r="G758" i="1" s="1"/>
  <c r="C758" i="1"/>
  <c r="H758" i="1" s="1"/>
  <c r="D757" i="1"/>
  <c r="G757" i="1" s="1"/>
  <c r="C757" i="1"/>
  <c r="H757" i="1" s="1"/>
  <c r="D756" i="1"/>
  <c r="G756" i="1" s="1"/>
  <c r="C756" i="1"/>
  <c r="H756" i="1" s="1"/>
  <c r="D755" i="1"/>
  <c r="G755" i="1" s="1"/>
  <c r="C755" i="1"/>
  <c r="H755" i="1" s="1"/>
  <c r="D754" i="1"/>
  <c r="G754" i="1" s="1"/>
  <c r="C754" i="1"/>
  <c r="H754" i="1" s="1"/>
  <c r="D753" i="1"/>
  <c r="G753" i="1" s="1"/>
  <c r="C753" i="1"/>
  <c r="H753" i="1" s="1"/>
  <c r="D752" i="1"/>
  <c r="G752" i="1" s="1"/>
  <c r="C752" i="1"/>
  <c r="H752" i="1" s="1"/>
  <c r="D751" i="1"/>
  <c r="G751" i="1" s="1"/>
  <c r="C751" i="1"/>
  <c r="H751" i="1" s="1"/>
  <c r="D750" i="1"/>
  <c r="G750" i="1" s="1"/>
  <c r="C750" i="1"/>
  <c r="H750" i="1" s="1"/>
  <c r="D749" i="1"/>
  <c r="G749" i="1" s="1"/>
  <c r="C749" i="1"/>
  <c r="H749" i="1" s="1"/>
  <c r="D748" i="1"/>
  <c r="G748" i="1" s="1"/>
  <c r="C748" i="1"/>
  <c r="H748" i="1" s="1"/>
  <c r="D747" i="1"/>
  <c r="G747" i="1" s="1"/>
  <c r="C747" i="1"/>
  <c r="H747" i="1" s="1"/>
  <c r="D746" i="1"/>
  <c r="G746" i="1" s="1"/>
  <c r="C746" i="1"/>
  <c r="H746" i="1" s="1"/>
  <c r="D745" i="1"/>
  <c r="G745" i="1" s="1"/>
  <c r="C745" i="1"/>
  <c r="H745" i="1" s="1"/>
  <c r="D744" i="1"/>
  <c r="C744" i="1"/>
  <c r="D743" i="1"/>
  <c r="G743" i="1" s="1"/>
  <c r="C743" i="1"/>
  <c r="H743" i="1" s="1"/>
  <c r="D742" i="1"/>
  <c r="G742" i="1" s="1"/>
  <c r="C742" i="1"/>
  <c r="H742" i="1" s="1"/>
  <c r="D741" i="1"/>
  <c r="G741" i="1" s="1"/>
  <c r="C741" i="1"/>
  <c r="H741" i="1" s="1"/>
  <c r="D740" i="1"/>
  <c r="G740" i="1" s="1"/>
  <c r="C740" i="1"/>
  <c r="H740" i="1" s="1"/>
  <c r="D739" i="1"/>
  <c r="G739" i="1" s="1"/>
  <c r="C739" i="1"/>
  <c r="H739" i="1" s="1"/>
  <c r="D738" i="1"/>
  <c r="G738" i="1" s="1"/>
  <c r="C738" i="1"/>
  <c r="H738" i="1" s="1"/>
  <c r="D737" i="1"/>
  <c r="G737" i="1" s="1"/>
  <c r="C737" i="1"/>
  <c r="H737" i="1" s="1"/>
  <c r="D736" i="1"/>
  <c r="G736" i="1" s="1"/>
  <c r="C736" i="1"/>
  <c r="H736" i="1" s="1"/>
  <c r="D735" i="1"/>
  <c r="G735" i="1" s="1"/>
  <c r="C735" i="1"/>
  <c r="H735" i="1" s="1"/>
  <c r="D734" i="1"/>
  <c r="G734" i="1" s="1"/>
  <c r="C734" i="1"/>
  <c r="H734" i="1" s="1"/>
  <c r="D733" i="1"/>
  <c r="G733" i="1" s="1"/>
  <c r="C733" i="1"/>
  <c r="H733" i="1" s="1"/>
  <c r="D732" i="1"/>
  <c r="G732" i="1" s="1"/>
  <c r="C732" i="1"/>
  <c r="H732" i="1" s="1"/>
  <c r="D731" i="1"/>
  <c r="G731" i="1" s="1"/>
  <c r="C731" i="1"/>
  <c r="H731" i="1" s="1"/>
  <c r="D730" i="1"/>
  <c r="G730" i="1" s="1"/>
  <c r="C730" i="1"/>
  <c r="H730" i="1" s="1"/>
  <c r="D729" i="1"/>
  <c r="G729" i="1" s="1"/>
  <c r="C729" i="1"/>
  <c r="H729" i="1" s="1"/>
  <c r="D728" i="1"/>
  <c r="G728" i="1" s="1"/>
  <c r="C728" i="1"/>
  <c r="H728" i="1" s="1"/>
  <c r="D727" i="1"/>
  <c r="G727" i="1" s="1"/>
  <c r="C727" i="1"/>
  <c r="H727" i="1" s="1"/>
  <c r="D726" i="1"/>
  <c r="G726" i="1" s="1"/>
  <c r="C726" i="1"/>
  <c r="H726" i="1" s="1"/>
  <c r="D725" i="1"/>
  <c r="G725" i="1" s="1"/>
  <c r="C725" i="1"/>
  <c r="H725" i="1" s="1"/>
  <c r="D724" i="1"/>
  <c r="G724" i="1" s="1"/>
  <c r="C724" i="1"/>
  <c r="H724" i="1" s="1"/>
  <c r="D723" i="1"/>
  <c r="G723" i="1" s="1"/>
  <c r="C723" i="1"/>
  <c r="H723" i="1" s="1"/>
  <c r="D722" i="1"/>
  <c r="G722" i="1" s="1"/>
  <c r="C722" i="1"/>
  <c r="H722" i="1" s="1"/>
  <c r="D721" i="1"/>
  <c r="G721" i="1" s="1"/>
  <c r="C721" i="1"/>
  <c r="H721" i="1" s="1"/>
  <c r="D720" i="1"/>
  <c r="G720" i="1" s="1"/>
  <c r="C720" i="1"/>
  <c r="H720" i="1" s="1"/>
  <c r="D719" i="1"/>
  <c r="G719" i="1" s="1"/>
  <c r="C719" i="1"/>
  <c r="H719" i="1" s="1"/>
  <c r="D718" i="1"/>
  <c r="G718" i="1" s="1"/>
  <c r="C718" i="1"/>
  <c r="H718" i="1" s="1"/>
  <c r="D717" i="1"/>
  <c r="G717" i="1" s="1"/>
  <c r="C717" i="1"/>
  <c r="H717" i="1" s="1"/>
  <c r="D716" i="1"/>
  <c r="G716" i="1" s="1"/>
  <c r="C716" i="1"/>
  <c r="H716" i="1" s="1"/>
  <c r="D715" i="1"/>
  <c r="G715" i="1" s="1"/>
  <c r="C715" i="1"/>
  <c r="H715" i="1" s="1"/>
  <c r="D714" i="1"/>
  <c r="G714" i="1" s="1"/>
  <c r="C714" i="1"/>
  <c r="H714" i="1" s="1"/>
  <c r="D713" i="1"/>
  <c r="G713" i="1" s="1"/>
  <c r="C713" i="1"/>
  <c r="H713" i="1" s="1"/>
  <c r="D712" i="1"/>
  <c r="G712" i="1" s="1"/>
  <c r="C712" i="1"/>
  <c r="H712" i="1" s="1"/>
  <c r="D711" i="1"/>
  <c r="G711" i="1" s="1"/>
  <c r="C711" i="1"/>
  <c r="H711" i="1" s="1"/>
  <c r="D710" i="1"/>
  <c r="G710" i="1" s="1"/>
  <c r="C710" i="1"/>
  <c r="H710" i="1" s="1"/>
  <c r="D709" i="1"/>
  <c r="G709" i="1" s="1"/>
  <c r="C709" i="1"/>
  <c r="H709" i="1" s="1"/>
  <c r="D708" i="1"/>
  <c r="G708" i="1" s="1"/>
  <c r="C708" i="1"/>
  <c r="H708" i="1" s="1"/>
  <c r="D707" i="1"/>
  <c r="G707" i="1" s="1"/>
  <c r="C707" i="1"/>
  <c r="H707" i="1" s="1"/>
  <c r="D706" i="1"/>
  <c r="G706" i="1" s="1"/>
  <c r="C706" i="1"/>
  <c r="H706" i="1" s="1"/>
  <c r="D705" i="1"/>
  <c r="G705" i="1" s="1"/>
  <c r="C705" i="1"/>
  <c r="H705" i="1" s="1"/>
  <c r="D704" i="1"/>
  <c r="G704" i="1" s="1"/>
  <c r="C704" i="1"/>
  <c r="H704" i="1" s="1"/>
  <c r="D703" i="1"/>
  <c r="G703" i="1" s="1"/>
  <c r="C703" i="1"/>
  <c r="H703" i="1" s="1"/>
  <c r="D702" i="1"/>
  <c r="G702" i="1" s="1"/>
  <c r="C702" i="1"/>
  <c r="H702" i="1" s="1"/>
  <c r="D701" i="1"/>
  <c r="G701" i="1" s="1"/>
  <c r="C701" i="1"/>
  <c r="H701" i="1" s="1"/>
  <c r="D700" i="1"/>
  <c r="G700" i="1" s="1"/>
  <c r="C700" i="1"/>
  <c r="H700" i="1" s="1"/>
  <c r="D699" i="1"/>
  <c r="G699" i="1" s="1"/>
  <c r="C699" i="1"/>
  <c r="H699" i="1" s="1"/>
  <c r="D698" i="1"/>
  <c r="G698" i="1" s="1"/>
  <c r="C698" i="1"/>
  <c r="H698" i="1" s="1"/>
  <c r="D697" i="1"/>
  <c r="G697" i="1" s="1"/>
  <c r="C697" i="1"/>
  <c r="H697" i="1" s="1"/>
  <c r="D696" i="1"/>
  <c r="G696" i="1" s="1"/>
  <c r="C696" i="1"/>
  <c r="H696" i="1" s="1"/>
  <c r="D695" i="1"/>
  <c r="G695" i="1" s="1"/>
  <c r="C695" i="1"/>
  <c r="H695" i="1" s="1"/>
  <c r="D694" i="1"/>
  <c r="G694" i="1" s="1"/>
  <c r="C694" i="1"/>
  <c r="H694" i="1" s="1"/>
  <c r="D693" i="1"/>
  <c r="G693" i="1" s="1"/>
  <c r="C693" i="1"/>
  <c r="H693" i="1" s="1"/>
  <c r="D692" i="1"/>
  <c r="G692" i="1" s="1"/>
  <c r="C692" i="1"/>
  <c r="H692" i="1" s="1"/>
  <c r="D691" i="1"/>
  <c r="G691" i="1" s="1"/>
  <c r="C691" i="1"/>
  <c r="H691" i="1" s="1"/>
  <c r="D690" i="1"/>
  <c r="G690" i="1" s="1"/>
  <c r="C690" i="1"/>
  <c r="H690" i="1" s="1"/>
  <c r="D689" i="1"/>
  <c r="G689" i="1" s="1"/>
  <c r="C689" i="1"/>
  <c r="H689" i="1" s="1"/>
  <c r="D688" i="1"/>
  <c r="G688" i="1" s="1"/>
  <c r="C688" i="1"/>
  <c r="H688" i="1" s="1"/>
  <c r="D687" i="1"/>
  <c r="G687" i="1" s="1"/>
  <c r="C687" i="1"/>
  <c r="H687" i="1" s="1"/>
  <c r="D686" i="1"/>
  <c r="G686" i="1" s="1"/>
  <c r="C686" i="1"/>
  <c r="H686" i="1" s="1"/>
  <c r="D685" i="1"/>
  <c r="G685" i="1" s="1"/>
  <c r="C685" i="1"/>
  <c r="H685" i="1" s="1"/>
  <c r="D684" i="1"/>
  <c r="G684" i="1" s="1"/>
  <c r="C684" i="1"/>
  <c r="H684" i="1" s="1"/>
  <c r="D683" i="1"/>
  <c r="G683" i="1" s="1"/>
  <c r="C683" i="1"/>
  <c r="H683" i="1" s="1"/>
  <c r="D682" i="1"/>
  <c r="G682" i="1" s="1"/>
  <c r="C682" i="1"/>
  <c r="G681" i="1"/>
  <c r="D681" i="1"/>
  <c r="C681" i="1"/>
  <c r="H681" i="1" s="1"/>
  <c r="D680" i="1"/>
  <c r="G680" i="1" s="1"/>
  <c r="C680" i="1"/>
  <c r="G679" i="1"/>
  <c r="D679" i="1"/>
  <c r="C679" i="1"/>
  <c r="H679" i="1" s="1"/>
  <c r="D678" i="1"/>
  <c r="G678" i="1" s="1"/>
  <c r="C678" i="1"/>
  <c r="G677" i="1"/>
  <c r="D677" i="1"/>
  <c r="C677" i="1"/>
  <c r="H677" i="1" s="1"/>
  <c r="D676" i="1"/>
  <c r="G676" i="1" s="1"/>
  <c r="C676" i="1"/>
  <c r="G675" i="1"/>
  <c r="D675" i="1"/>
  <c r="C675" i="1"/>
  <c r="H675" i="1" s="1"/>
  <c r="D674" i="1"/>
  <c r="G674" i="1" s="1"/>
  <c r="C674" i="1"/>
  <c r="G673" i="1"/>
  <c r="D673" i="1"/>
  <c r="C673" i="1"/>
  <c r="H673" i="1" s="1"/>
  <c r="D672" i="1"/>
  <c r="G672" i="1" s="1"/>
  <c r="C672" i="1"/>
  <c r="G671" i="1"/>
  <c r="D671" i="1"/>
  <c r="C671" i="1"/>
  <c r="H671" i="1" s="1"/>
  <c r="D670" i="1"/>
  <c r="G670" i="1" s="1"/>
  <c r="C670" i="1"/>
  <c r="G669" i="1"/>
  <c r="D669" i="1"/>
  <c r="C669" i="1"/>
  <c r="H669" i="1" s="1"/>
  <c r="D668" i="1"/>
  <c r="C668" i="1"/>
  <c r="H667" i="1"/>
  <c r="D667" i="1"/>
  <c r="C667" i="1"/>
  <c r="G667" i="1" s="1"/>
  <c r="H666" i="1"/>
  <c r="D666" i="1"/>
  <c r="C666" i="1"/>
  <c r="G666" i="1" s="1"/>
  <c r="D665" i="1"/>
  <c r="C665" i="1"/>
  <c r="G665" i="1" s="1"/>
  <c r="D664" i="1"/>
  <c r="C664" i="1"/>
  <c r="H663" i="1"/>
  <c r="D663" i="1"/>
  <c r="C663" i="1"/>
  <c r="G663" i="1" s="1"/>
  <c r="H662" i="1"/>
  <c r="D662" i="1"/>
  <c r="C662" i="1"/>
  <c r="G662" i="1" s="1"/>
  <c r="D661" i="1"/>
  <c r="C661" i="1"/>
  <c r="G661" i="1" s="1"/>
  <c r="D660" i="1"/>
  <c r="C660" i="1"/>
  <c r="H659" i="1"/>
  <c r="D659" i="1"/>
  <c r="C659" i="1"/>
  <c r="G659" i="1" s="1"/>
  <c r="H658" i="1"/>
  <c r="D658" i="1"/>
  <c r="C658" i="1"/>
  <c r="G658" i="1" s="1"/>
  <c r="D657" i="1"/>
  <c r="C657" i="1"/>
  <c r="G657" i="1" s="1"/>
  <c r="D656" i="1"/>
  <c r="C656" i="1"/>
  <c r="H655" i="1"/>
  <c r="D655" i="1"/>
  <c r="C655" i="1"/>
  <c r="G655" i="1" s="1"/>
  <c r="H654" i="1"/>
  <c r="D654" i="1"/>
  <c r="C654" i="1"/>
  <c r="G654" i="1" s="1"/>
  <c r="D653" i="1"/>
  <c r="C653" i="1"/>
  <c r="G653" i="1" s="1"/>
  <c r="D652" i="1"/>
  <c r="C652" i="1"/>
  <c r="H651" i="1"/>
  <c r="D651" i="1"/>
  <c r="C651" i="1"/>
  <c r="G651" i="1" s="1"/>
  <c r="H650" i="1"/>
  <c r="D650" i="1"/>
  <c r="C650" i="1"/>
  <c r="G650" i="1" s="1"/>
  <c r="D649" i="1"/>
  <c r="C649" i="1"/>
  <c r="G649" i="1" s="1"/>
  <c r="D648" i="1"/>
  <c r="C648" i="1"/>
  <c r="H647" i="1"/>
  <c r="D647" i="1"/>
  <c r="C647" i="1"/>
  <c r="G647" i="1" s="1"/>
  <c r="H646" i="1"/>
  <c r="D646" i="1"/>
  <c r="C646" i="1"/>
  <c r="G646" i="1" s="1"/>
  <c r="C645" i="1"/>
  <c r="D644" i="1"/>
  <c r="C644" i="1"/>
  <c r="H643" i="1"/>
  <c r="D643" i="1"/>
  <c r="G643" i="1" s="1"/>
  <c r="C643" i="1"/>
  <c r="D642" i="1"/>
  <c r="G642" i="1" s="1"/>
  <c r="C642" i="1"/>
  <c r="D641" i="1"/>
  <c r="C641" i="1"/>
  <c r="D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H586" i="1" s="1"/>
  <c r="C586" i="1"/>
  <c r="G586" i="1" s="1"/>
  <c r="D585" i="1"/>
  <c r="H585" i="1" s="1"/>
  <c r="C585" i="1"/>
  <c r="D584" i="1"/>
  <c r="H584" i="1" s="1"/>
  <c r="C584" i="1"/>
  <c r="G584" i="1" s="1"/>
  <c r="D583" i="1"/>
  <c r="H583" i="1" s="1"/>
  <c r="C583" i="1"/>
  <c r="D582" i="1"/>
  <c r="H582" i="1" s="1"/>
  <c r="C582" i="1"/>
  <c r="G582" i="1" s="1"/>
  <c r="D581" i="1"/>
  <c r="H581" i="1" s="1"/>
  <c r="C581" i="1"/>
  <c r="D580" i="1"/>
  <c r="H580" i="1" s="1"/>
  <c r="C580" i="1"/>
  <c r="G580" i="1" s="1"/>
  <c r="D579" i="1"/>
  <c r="H579" i="1" s="1"/>
  <c r="C579" i="1"/>
  <c r="D578" i="1"/>
  <c r="H578" i="1" s="1"/>
  <c r="C578" i="1"/>
  <c r="G578" i="1" s="1"/>
  <c r="D577" i="1"/>
  <c r="H577" i="1" s="1"/>
  <c r="C577" i="1"/>
  <c r="D576" i="1"/>
  <c r="H576" i="1" s="1"/>
  <c r="C576" i="1"/>
  <c r="G576" i="1" s="1"/>
  <c r="D575" i="1"/>
  <c r="H575" i="1" s="1"/>
  <c r="C575" i="1"/>
  <c r="D574" i="1"/>
  <c r="G573" i="1"/>
  <c r="D573" i="1"/>
  <c r="C573" i="1"/>
  <c r="H573" i="1" s="1"/>
  <c r="D572" i="1"/>
  <c r="C572" i="1"/>
  <c r="D571" i="1"/>
  <c r="C571" i="1"/>
  <c r="G570" i="1"/>
  <c r="D570" i="1"/>
  <c r="C570" i="1"/>
  <c r="H570" i="1" s="1"/>
  <c r="G569" i="1"/>
  <c r="D569" i="1"/>
  <c r="C569" i="1"/>
  <c r="H569" i="1" s="1"/>
  <c r="D568" i="1"/>
  <c r="C568" i="1"/>
  <c r="D567" i="1"/>
  <c r="C567" i="1"/>
  <c r="G566" i="1"/>
  <c r="D566" i="1"/>
  <c r="C566" i="1"/>
  <c r="H566" i="1" s="1"/>
  <c r="G565" i="1"/>
  <c r="D565" i="1"/>
  <c r="C565" i="1"/>
  <c r="H565" i="1" s="1"/>
  <c r="D564" i="1"/>
  <c r="C564" i="1"/>
  <c r="D563" i="1"/>
  <c r="C563" i="1"/>
  <c r="G562" i="1"/>
  <c r="D562" i="1"/>
  <c r="C562" i="1"/>
  <c r="H562" i="1" s="1"/>
  <c r="D561" i="1"/>
  <c r="H560" i="1"/>
  <c r="D560" i="1"/>
  <c r="G560" i="1" s="1"/>
  <c r="C560" i="1"/>
  <c r="D559" i="1"/>
  <c r="G559" i="1" s="1"/>
  <c r="C559" i="1"/>
  <c r="D558" i="1"/>
  <c r="C558" i="1"/>
  <c r="D557" i="1"/>
  <c r="G557" i="1" s="1"/>
  <c r="C557" i="1"/>
  <c r="H556" i="1"/>
  <c r="D556" i="1"/>
  <c r="G556" i="1" s="1"/>
  <c r="C556" i="1"/>
  <c r="D555" i="1"/>
  <c r="G555" i="1" s="1"/>
  <c r="C555" i="1"/>
  <c r="D554" i="1"/>
  <c r="C554" i="1"/>
  <c r="D553" i="1"/>
  <c r="G553" i="1" s="1"/>
  <c r="C553" i="1"/>
  <c r="H552" i="1"/>
  <c r="D552" i="1"/>
  <c r="G552" i="1" s="1"/>
  <c r="C552" i="1"/>
  <c r="D551" i="1"/>
  <c r="G551" i="1" s="1"/>
  <c r="C551" i="1"/>
  <c r="D550" i="1"/>
  <c r="C550" i="1"/>
  <c r="D549" i="1"/>
  <c r="G549" i="1" s="1"/>
  <c r="C549" i="1"/>
  <c r="H548" i="1"/>
  <c r="D548" i="1"/>
  <c r="G548" i="1" s="1"/>
  <c r="C548" i="1"/>
  <c r="D547" i="1"/>
  <c r="G547" i="1" s="1"/>
  <c r="C547" i="1"/>
  <c r="D546" i="1"/>
  <c r="C546" i="1"/>
  <c r="D545" i="1"/>
  <c r="G545" i="1" s="1"/>
  <c r="C545" i="1"/>
  <c r="H544" i="1"/>
  <c r="D544" i="1"/>
  <c r="G544" i="1" s="1"/>
  <c r="C544" i="1"/>
  <c r="D543" i="1"/>
  <c r="G543" i="1" s="1"/>
  <c r="C543" i="1"/>
  <c r="D542" i="1"/>
  <c r="C542" i="1"/>
  <c r="D541" i="1"/>
  <c r="G541" i="1" s="1"/>
  <c r="C541" i="1"/>
  <c r="H540" i="1"/>
  <c r="D540" i="1"/>
  <c r="G540" i="1" s="1"/>
  <c r="C540" i="1"/>
  <c r="D539" i="1"/>
  <c r="G539" i="1" s="1"/>
  <c r="C539" i="1"/>
  <c r="D538" i="1"/>
  <c r="C538" i="1"/>
  <c r="D537" i="1"/>
  <c r="G537" i="1" s="1"/>
  <c r="C537" i="1"/>
  <c r="H536" i="1"/>
  <c r="D536" i="1"/>
  <c r="G536" i="1" s="1"/>
  <c r="C536" i="1"/>
  <c r="D535" i="1"/>
  <c r="G535" i="1" s="1"/>
  <c r="C535" i="1"/>
  <c r="D534" i="1"/>
  <c r="C534" i="1"/>
  <c r="D533" i="1"/>
  <c r="G533" i="1" s="1"/>
  <c r="C533" i="1"/>
  <c r="H532" i="1"/>
  <c r="D532" i="1"/>
  <c r="G532" i="1" s="1"/>
  <c r="C532" i="1"/>
  <c r="D531" i="1"/>
  <c r="G531" i="1" s="1"/>
  <c r="C531" i="1"/>
  <c r="D530" i="1"/>
  <c r="C530" i="1"/>
  <c r="D529" i="1"/>
  <c r="G529" i="1" s="1"/>
  <c r="C529" i="1"/>
  <c r="H528" i="1"/>
  <c r="D528" i="1"/>
  <c r="G528" i="1" s="1"/>
  <c r="C528" i="1"/>
  <c r="D527" i="1"/>
  <c r="G527" i="1" s="1"/>
  <c r="C527" i="1"/>
  <c r="D526" i="1"/>
  <c r="C526" i="1"/>
  <c r="D525" i="1"/>
  <c r="G525" i="1" s="1"/>
  <c r="C525" i="1"/>
  <c r="H524" i="1"/>
  <c r="D524" i="1"/>
  <c r="G524" i="1" s="1"/>
  <c r="C524" i="1"/>
  <c r="D523" i="1"/>
  <c r="G521" i="1"/>
  <c r="D521" i="1"/>
  <c r="C521" i="1"/>
  <c r="H521" i="1" s="1"/>
  <c r="G520" i="1"/>
  <c r="D520" i="1"/>
  <c r="C520" i="1"/>
  <c r="H520" i="1" s="1"/>
  <c r="D519" i="1"/>
  <c r="C519" i="1"/>
  <c r="D518" i="1"/>
  <c r="C518" i="1"/>
  <c r="G517" i="1"/>
  <c r="D517" i="1"/>
  <c r="C517" i="1"/>
  <c r="H517" i="1" s="1"/>
  <c r="G516" i="1"/>
  <c r="D516" i="1"/>
  <c r="C516" i="1"/>
  <c r="H516" i="1" s="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C412" i="1"/>
  <c r="D411" i="1"/>
  <c r="H411" i="1" s="1"/>
  <c r="C411" i="1"/>
  <c r="D406" i="1"/>
  <c r="C406" i="1"/>
  <c r="H405" i="1"/>
  <c r="G405" i="1"/>
  <c r="D405" i="1"/>
  <c r="C405" i="1"/>
  <c r="D404" i="1"/>
  <c r="H404" i="1" s="1"/>
  <c r="C404" i="1"/>
  <c r="D401" i="1"/>
  <c r="C401" i="1"/>
  <c r="D400" i="1"/>
  <c r="C400" i="1"/>
  <c r="D399" i="1"/>
  <c r="C399" i="1"/>
  <c r="D398" i="1"/>
  <c r="C398" i="1"/>
  <c r="D397" i="1"/>
  <c r="C397" i="1"/>
  <c r="D396" i="1"/>
  <c r="C396" i="1"/>
  <c r="D395" i="1"/>
  <c r="C395" i="1"/>
  <c r="D394" i="1"/>
  <c r="C394" i="1"/>
  <c r="D393" i="1"/>
  <c r="C393" i="1"/>
  <c r="D392" i="1"/>
  <c r="C392" i="1"/>
  <c r="D391" i="1"/>
  <c r="D390" i="1"/>
  <c r="H390" i="1" s="1"/>
  <c r="C390" i="1"/>
  <c r="D389" i="1"/>
  <c r="H389" i="1" s="1"/>
  <c r="C389" i="1"/>
  <c r="G388" i="1"/>
  <c r="D388" i="1"/>
  <c r="H388" i="1" s="1"/>
  <c r="C388" i="1"/>
  <c r="G387" i="1"/>
  <c r="D387" i="1"/>
  <c r="H387" i="1" s="1"/>
  <c r="C387" i="1"/>
  <c r="D386" i="1"/>
  <c r="H386" i="1" s="1"/>
  <c r="C386" i="1"/>
  <c r="D385" i="1"/>
  <c r="H385" i="1" s="1"/>
  <c r="C385" i="1"/>
  <c r="G384" i="1"/>
  <c r="D384" i="1"/>
  <c r="H384" i="1" s="1"/>
  <c r="C384" i="1"/>
  <c r="G383" i="1"/>
  <c r="D383" i="1"/>
  <c r="H383" i="1" s="1"/>
  <c r="C383" i="1"/>
  <c r="D382" i="1"/>
  <c r="H382" i="1" s="1"/>
  <c r="C382" i="1"/>
  <c r="D381" i="1"/>
  <c r="H381" i="1" s="1"/>
  <c r="C381" i="1"/>
  <c r="G380" i="1"/>
  <c r="D380" i="1"/>
  <c r="H380" i="1" s="1"/>
  <c r="C380" i="1"/>
  <c r="D379" i="1"/>
  <c r="C379" i="1"/>
  <c r="D378" i="1"/>
  <c r="H378" i="1" s="1"/>
  <c r="C378" i="1"/>
  <c r="G377" i="1"/>
  <c r="D377" i="1"/>
  <c r="H377" i="1" s="1"/>
  <c r="C377" i="1"/>
  <c r="D376" i="1"/>
  <c r="H376" i="1" s="1"/>
  <c r="C376" i="1"/>
  <c r="D375" i="1"/>
  <c r="H375" i="1" s="1"/>
  <c r="C375" i="1"/>
  <c r="G374" i="1"/>
  <c r="D374" i="1"/>
  <c r="H374" i="1" s="1"/>
  <c r="C374" i="1"/>
  <c r="G373" i="1"/>
  <c r="D373" i="1"/>
  <c r="H373" i="1" s="1"/>
  <c r="C373" i="1"/>
  <c r="D372" i="1"/>
  <c r="H372" i="1" s="1"/>
  <c r="C372" i="1"/>
  <c r="D371" i="1"/>
  <c r="C371" i="1"/>
  <c r="H370" i="1"/>
  <c r="D370" i="1"/>
  <c r="C370" i="1"/>
  <c r="G370" i="1" s="1"/>
  <c r="H369" i="1"/>
  <c r="D369" i="1"/>
  <c r="C369" i="1"/>
  <c r="G369" i="1" s="1"/>
  <c r="D368" i="1"/>
  <c r="C368" i="1"/>
  <c r="G368" i="1" s="1"/>
  <c r="D367" i="1"/>
  <c r="H367" i="1" s="1"/>
  <c r="C367" i="1"/>
  <c r="D366" i="1"/>
  <c r="H366" i="1" s="1"/>
  <c r="C366" i="1"/>
  <c r="D365" i="1"/>
  <c r="C365" i="1"/>
  <c r="H365" i="1" s="1"/>
  <c r="D364" i="1"/>
  <c r="C364" i="1"/>
  <c r="H364" i="1" s="1"/>
  <c r="D363" i="1"/>
  <c r="C363" i="1"/>
  <c r="G363" i="1" s="1"/>
  <c r="D362" i="1"/>
  <c r="C362" i="1"/>
  <c r="G362" i="1" s="1"/>
  <c r="H361" i="1"/>
  <c r="D361" i="1"/>
  <c r="C361" i="1"/>
  <c r="G361" i="1" s="1"/>
  <c r="H360" i="1"/>
  <c r="D360" i="1"/>
  <c r="C360" i="1"/>
  <c r="G360" i="1" s="1"/>
  <c r="D359" i="1"/>
  <c r="C359" i="1"/>
  <c r="G359" i="1" s="1"/>
  <c r="D357" i="1"/>
  <c r="C357" i="1"/>
  <c r="G357" i="1" s="1"/>
  <c r="H356" i="1"/>
  <c r="D356" i="1"/>
  <c r="C356" i="1"/>
  <c r="D355" i="1"/>
  <c r="H355" i="1" s="1"/>
  <c r="C355" i="1"/>
  <c r="D354" i="1"/>
  <c r="C354" i="1"/>
  <c r="G354" i="1" s="1"/>
  <c r="D353" i="1"/>
  <c r="C353" i="1"/>
  <c r="G353" i="1" s="1"/>
  <c r="H352" i="1"/>
  <c r="D352" i="1"/>
  <c r="C352" i="1"/>
  <c r="D351" i="1"/>
  <c r="H351" i="1" s="1"/>
  <c r="C351" i="1"/>
  <c r="D350" i="1"/>
  <c r="C350" i="1"/>
  <c r="G350" i="1" s="1"/>
  <c r="D349" i="1"/>
  <c r="C349" i="1"/>
  <c r="G349" i="1" s="1"/>
  <c r="H348" i="1"/>
  <c r="D348" i="1"/>
  <c r="C348" i="1"/>
  <c r="D347" i="1"/>
  <c r="H347" i="1" s="1"/>
  <c r="C347" i="1"/>
  <c r="D344" i="1"/>
  <c r="C344" i="1"/>
  <c r="G344" i="1" s="1"/>
  <c r="H343" i="1"/>
  <c r="D343" i="1"/>
  <c r="C343" i="1"/>
  <c r="D342" i="1"/>
  <c r="H342" i="1" s="1"/>
  <c r="C342" i="1"/>
  <c r="D341" i="1"/>
  <c r="C341" i="1"/>
  <c r="G341" i="1" s="1"/>
  <c r="D340" i="1"/>
  <c r="C340" i="1"/>
  <c r="G340" i="1" s="1"/>
  <c r="D339" i="1"/>
  <c r="D338" i="1"/>
  <c r="C338" i="1"/>
  <c r="H338" i="1" s="1"/>
  <c r="G337" i="1"/>
  <c r="D337" i="1"/>
  <c r="C337" i="1"/>
  <c r="D336" i="1"/>
  <c r="G336" i="1" s="1"/>
  <c r="C336" i="1"/>
  <c r="D335" i="1"/>
  <c r="C335" i="1"/>
  <c r="H335" i="1" s="1"/>
  <c r="D334" i="1"/>
  <c r="C334" i="1"/>
  <c r="H334" i="1" s="1"/>
  <c r="G333" i="1"/>
  <c r="D333" i="1"/>
  <c r="C333" i="1"/>
  <c r="D332" i="1"/>
  <c r="G332" i="1" s="1"/>
  <c r="C332" i="1"/>
  <c r="D331" i="1"/>
  <c r="C331" i="1"/>
  <c r="H331" i="1" s="1"/>
  <c r="D330" i="1"/>
  <c r="C330" i="1"/>
  <c r="H330" i="1" s="1"/>
  <c r="G329" i="1"/>
  <c r="D329" i="1"/>
  <c r="C329" i="1"/>
  <c r="D328" i="1"/>
  <c r="G328" i="1" s="1"/>
  <c r="C328" i="1"/>
  <c r="D327" i="1"/>
  <c r="C327" i="1"/>
  <c r="H327" i="1" s="1"/>
  <c r="D326" i="1"/>
  <c r="C326" i="1"/>
  <c r="H326" i="1" s="1"/>
  <c r="G325" i="1"/>
  <c r="D325" i="1"/>
  <c r="C325" i="1"/>
  <c r="D324" i="1"/>
  <c r="G324" i="1" s="1"/>
  <c r="C324" i="1"/>
  <c r="D323" i="1"/>
  <c r="C323" i="1"/>
  <c r="H323" i="1" s="1"/>
  <c r="D322" i="1"/>
  <c r="C322" i="1"/>
  <c r="H322" i="1" s="1"/>
  <c r="G321" i="1"/>
  <c r="D321" i="1"/>
  <c r="C321" i="1"/>
  <c r="D320" i="1"/>
  <c r="G320" i="1" s="1"/>
  <c r="C320" i="1"/>
  <c r="D319" i="1"/>
  <c r="C319" i="1"/>
  <c r="H319" i="1" s="1"/>
  <c r="D318" i="1"/>
  <c r="C318" i="1"/>
  <c r="H318" i="1" s="1"/>
  <c r="G317" i="1"/>
  <c r="D317" i="1"/>
  <c r="C317" i="1"/>
  <c r="D316" i="1"/>
  <c r="G316" i="1" s="1"/>
  <c r="C316" i="1"/>
  <c r="D315" i="1"/>
  <c r="C315" i="1"/>
  <c r="H315" i="1" s="1"/>
  <c r="D314" i="1"/>
  <c r="C314" i="1"/>
  <c r="H314" i="1" s="1"/>
  <c r="G313" i="1"/>
  <c r="D313" i="1"/>
  <c r="C313" i="1"/>
  <c r="D312" i="1"/>
  <c r="G312" i="1" s="1"/>
  <c r="C312" i="1"/>
  <c r="D311" i="1"/>
  <c r="C311" i="1"/>
  <c r="H311" i="1" s="1"/>
  <c r="D310" i="1"/>
  <c r="C310" i="1"/>
  <c r="H310" i="1" s="1"/>
  <c r="G309" i="1"/>
  <c r="D309" i="1"/>
  <c r="C309" i="1"/>
  <c r="D308" i="1"/>
  <c r="G308" i="1" s="1"/>
  <c r="C308" i="1"/>
  <c r="D307" i="1"/>
  <c r="C307" i="1"/>
  <c r="H307" i="1" s="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2" i="1"/>
  <c r="H292" i="1" s="1"/>
  <c r="C292" i="1"/>
  <c r="D291" i="1"/>
  <c r="H291" i="1" s="1"/>
  <c r="C291" i="1"/>
  <c r="G290" i="1"/>
  <c r="D290" i="1"/>
  <c r="C290" i="1"/>
  <c r="G289" i="1"/>
  <c r="D289" i="1"/>
  <c r="C289" i="1"/>
  <c r="H289" i="1" s="1"/>
  <c r="D288" i="1"/>
  <c r="C288" i="1"/>
  <c r="G284" i="1"/>
  <c r="D284" i="1"/>
  <c r="C284" i="1"/>
  <c r="D283" i="1"/>
  <c r="G283" i="1" s="1"/>
  <c r="C283" i="1"/>
  <c r="D282" i="1"/>
  <c r="C282" i="1"/>
  <c r="H282" i="1" s="1"/>
  <c r="D281" i="1"/>
  <c r="C281" i="1"/>
  <c r="H281" i="1" s="1"/>
  <c r="G280" i="1"/>
  <c r="D280" i="1"/>
  <c r="C280" i="1"/>
  <c r="D279" i="1"/>
  <c r="G279" i="1" s="1"/>
  <c r="C279" i="1"/>
  <c r="D278" i="1"/>
  <c r="C278" i="1"/>
  <c r="H278" i="1" s="1"/>
  <c r="D277" i="1"/>
  <c r="C277" i="1"/>
  <c r="H277" i="1" s="1"/>
  <c r="G276" i="1"/>
  <c r="D276" i="1"/>
  <c r="C276" i="1"/>
  <c r="D275" i="1"/>
  <c r="G275" i="1" s="1"/>
  <c r="C275" i="1"/>
  <c r="D274" i="1"/>
  <c r="C274" i="1"/>
  <c r="H274" i="1" s="1"/>
  <c r="D273" i="1"/>
  <c r="C273" i="1"/>
  <c r="H273" i="1" s="1"/>
  <c r="G272" i="1"/>
  <c r="D272" i="1"/>
  <c r="C272" i="1"/>
  <c r="D271" i="1"/>
  <c r="G271" i="1" s="1"/>
  <c r="C271" i="1"/>
  <c r="D270" i="1"/>
  <c r="C270" i="1"/>
  <c r="H270" i="1" s="1"/>
  <c r="D269" i="1"/>
  <c r="C269" i="1"/>
  <c r="H269" i="1" s="1"/>
  <c r="G268" i="1"/>
  <c r="D268" i="1"/>
  <c r="C268" i="1"/>
  <c r="D267" i="1"/>
  <c r="G267" i="1" s="1"/>
  <c r="C267" i="1"/>
  <c r="D266" i="1"/>
  <c r="C266" i="1"/>
  <c r="H266" i="1" s="1"/>
  <c r="D265" i="1"/>
  <c r="C265" i="1"/>
  <c r="H265" i="1" s="1"/>
  <c r="G264" i="1"/>
  <c r="D264" i="1"/>
  <c r="C264" i="1"/>
  <c r="D263" i="1"/>
  <c r="G263" i="1" s="1"/>
  <c r="C263" i="1"/>
  <c r="D262" i="1"/>
  <c r="C262" i="1"/>
  <c r="H261" i="1"/>
  <c r="D261" i="1"/>
  <c r="C261" i="1"/>
  <c r="G261" i="1" s="1"/>
  <c r="D260" i="1"/>
  <c r="G260" i="1" s="1"/>
  <c r="C260" i="1"/>
  <c r="D258" i="1"/>
  <c r="C258" i="1"/>
  <c r="H258" i="1" s="1"/>
  <c r="D257" i="1"/>
  <c r="C257" i="1"/>
  <c r="H257" i="1" s="1"/>
  <c r="G256" i="1"/>
  <c r="D256" i="1"/>
  <c r="C256" i="1"/>
  <c r="D255" i="1"/>
  <c r="G255" i="1" s="1"/>
  <c r="C255" i="1"/>
  <c r="D254" i="1"/>
  <c r="C254" i="1"/>
  <c r="H254" i="1" s="1"/>
  <c r="D253" i="1"/>
  <c r="C253" i="1"/>
  <c r="H253" i="1" s="1"/>
  <c r="G252" i="1"/>
  <c r="D252" i="1"/>
  <c r="C252" i="1"/>
  <c r="D251" i="1"/>
  <c r="G251" i="1" s="1"/>
  <c r="C251" i="1"/>
  <c r="D250" i="1"/>
  <c r="C250" i="1"/>
  <c r="H250" i="1" s="1"/>
  <c r="D249" i="1"/>
  <c r="C249" i="1"/>
  <c r="H249" i="1" s="1"/>
  <c r="D248" i="1"/>
  <c r="D247" i="1"/>
  <c r="G247" i="1" s="1"/>
  <c r="C247" i="1"/>
  <c r="D246" i="1"/>
  <c r="C246" i="1"/>
  <c r="H246" i="1" s="1"/>
  <c r="D245" i="1"/>
  <c r="C245" i="1"/>
  <c r="H245" i="1" s="1"/>
  <c r="G244" i="1"/>
  <c r="D244" i="1"/>
  <c r="C244" i="1"/>
  <c r="D243" i="1"/>
  <c r="G243" i="1" s="1"/>
  <c r="C243" i="1"/>
  <c r="D242" i="1"/>
  <c r="C242" i="1"/>
  <c r="H242" i="1" s="1"/>
  <c r="D241" i="1"/>
  <c r="C241" i="1"/>
  <c r="H241" i="1" s="1"/>
  <c r="G240" i="1"/>
  <c r="D240" i="1"/>
  <c r="C240" i="1"/>
  <c r="D239" i="1"/>
  <c r="G239" i="1" s="1"/>
  <c r="C239" i="1"/>
  <c r="D238" i="1"/>
  <c r="C238" i="1"/>
  <c r="H238" i="1" s="1"/>
  <c r="D237" i="1"/>
  <c r="C237" i="1"/>
  <c r="H237" i="1" s="1"/>
  <c r="G236" i="1"/>
  <c r="D236" i="1"/>
  <c r="C236" i="1"/>
  <c r="D235" i="1"/>
  <c r="G235" i="1" s="1"/>
  <c r="C235" i="1"/>
  <c r="D234" i="1"/>
  <c r="C234" i="1"/>
  <c r="H234" i="1" s="1"/>
  <c r="D233" i="1"/>
  <c r="C233" i="1"/>
  <c r="H233" i="1" s="1"/>
  <c r="G232" i="1"/>
  <c r="D232" i="1"/>
  <c r="C232" i="1"/>
  <c r="D231" i="1"/>
  <c r="G231" i="1" s="1"/>
  <c r="C231" i="1"/>
  <c r="D230" i="1"/>
  <c r="C230" i="1"/>
  <c r="H230" i="1" s="1"/>
  <c r="D229" i="1"/>
  <c r="C229" i="1"/>
  <c r="H229" i="1" s="1"/>
  <c r="G228" i="1"/>
  <c r="D228" i="1"/>
  <c r="C228" i="1"/>
  <c r="D227" i="1"/>
  <c r="G227" i="1" s="1"/>
  <c r="C227" i="1"/>
  <c r="D226" i="1"/>
  <c r="C226" i="1"/>
  <c r="H226" i="1" s="1"/>
  <c r="D225" i="1"/>
  <c r="C225" i="1"/>
  <c r="H225" i="1" s="1"/>
  <c r="G224" i="1"/>
  <c r="D224" i="1"/>
  <c r="C224" i="1"/>
  <c r="D223" i="1"/>
  <c r="G223" i="1" s="1"/>
  <c r="C223" i="1"/>
  <c r="D222" i="1"/>
  <c r="C222" i="1"/>
  <c r="H222" i="1" s="1"/>
  <c r="D221" i="1"/>
  <c r="C221" i="1"/>
  <c r="H221"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H191" i="1" s="1"/>
  <c r="C191" i="1"/>
  <c r="D190" i="1"/>
  <c r="G190" i="1" s="1"/>
  <c r="C190" i="1"/>
  <c r="D189" i="1"/>
  <c r="C189" i="1"/>
  <c r="H189" i="1" s="1"/>
  <c r="D188" i="1"/>
  <c r="C188" i="1"/>
  <c r="D187" i="1"/>
  <c r="C187" i="1"/>
  <c r="D186" i="1"/>
  <c r="C186" i="1"/>
  <c r="H185" i="1"/>
  <c r="G185" i="1"/>
  <c r="D185" i="1"/>
  <c r="C185" i="1"/>
  <c r="D184" i="1"/>
  <c r="C184" i="1"/>
  <c r="D183" i="1"/>
  <c r="C183" i="1"/>
  <c r="H183" i="1" s="1"/>
  <c r="G182" i="1"/>
  <c r="D182" i="1"/>
  <c r="C182" i="1"/>
  <c r="D181" i="1"/>
  <c r="C181" i="1"/>
  <c r="D180" i="1"/>
  <c r="H180" i="1" s="1"/>
  <c r="C180" i="1"/>
  <c r="D179" i="1"/>
  <c r="G179" i="1" s="1"/>
  <c r="C179" i="1"/>
  <c r="D178" i="1"/>
  <c r="C178" i="1"/>
  <c r="H178" i="1" s="1"/>
  <c r="D177" i="1"/>
  <c r="C177" i="1"/>
  <c r="H176" i="1"/>
  <c r="G176" i="1"/>
  <c r="D176" i="1"/>
  <c r="C176" i="1"/>
  <c r="D175" i="1"/>
  <c r="C175" i="1"/>
  <c r="D174" i="1"/>
  <c r="C174" i="1"/>
  <c r="D173" i="1"/>
  <c r="C173" i="1"/>
  <c r="D172" i="1"/>
  <c r="C172" i="1"/>
  <c r="H172" i="1" s="1"/>
  <c r="G171" i="1"/>
  <c r="D171" i="1"/>
  <c r="C171" i="1"/>
  <c r="D170" i="1"/>
  <c r="C170" i="1"/>
  <c r="D169" i="1"/>
  <c r="G169" i="1" s="1"/>
  <c r="C169" i="1"/>
  <c r="D168" i="1"/>
  <c r="C168" i="1"/>
  <c r="D167" i="1"/>
  <c r="G167" i="1" s="1"/>
  <c r="C167" i="1"/>
  <c r="D166" i="1"/>
  <c r="C166" i="1"/>
  <c r="D165" i="1"/>
  <c r="G165" i="1" s="1"/>
  <c r="C165" i="1"/>
  <c r="D164" i="1"/>
  <c r="G164" i="1" s="1"/>
  <c r="C164" i="1"/>
  <c r="D163" i="1"/>
  <c r="C163" i="1"/>
  <c r="H162" i="1"/>
  <c r="D162" i="1"/>
  <c r="C162" i="1"/>
  <c r="G162" i="1" s="1"/>
  <c r="D161" i="1"/>
  <c r="G161" i="1" s="1"/>
  <c r="C161" i="1"/>
  <c r="D160" i="1"/>
  <c r="C160" i="1"/>
  <c r="H160" i="1" s="1"/>
  <c r="D158" i="1"/>
  <c r="C158" i="1"/>
  <c r="H158" i="1" s="1"/>
  <c r="D157" i="1"/>
  <c r="G157" i="1" s="1"/>
  <c r="C157" i="1"/>
  <c r="H156" i="1"/>
  <c r="G156" i="1"/>
  <c r="D156" i="1"/>
  <c r="C156" i="1"/>
  <c r="D155" i="1"/>
  <c r="C155" i="1"/>
  <c r="D154" i="1"/>
  <c r="C154" i="1"/>
  <c r="H154" i="1" s="1"/>
  <c r="D153" i="1"/>
  <c r="G153" i="1" s="1"/>
  <c r="C153" i="1"/>
  <c r="H152" i="1"/>
  <c r="G152" i="1"/>
  <c r="D152" i="1"/>
  <c r="C152" i="1"/>
  <c r="H151" i="1"/>
  <c r="G151" i="1"/>
  <c r="D151" i="1"/>
  <c r="C151" i="1"/>
  <c r="D150" i="1"/>
  <c r="G150" i="1" s="1"/>
  <c r="C150" i="1"/>
  <c r="D149" i="1"/>
  <c r="G149" i="1" s="1"/>
  <c r="C149" i="1"/>
  <c r="H149"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D134" i="1"/>
  <c r="C134" i="1"/>
  <c r="G134" i="1" s="1"/>
  <c r="H133" i="1"/>
  <c r="D133" i="1"/>
  <c r="C133" i="1"/>
  <c r="G133" i="1" s="1"/>
  <c r="D132" i="1"/>
  <c r="H132" i="1" s="1"/>
  <c r="C132" i="1"/>
  <c r="D131" i="1"/>
  <c r="C131" i="1"/>
  <c r="D130" i="1"/>
  <c r="G130" i="1" s="1"/>
  <c r="C130" i="1"/>
  <c r="D129" i="1"/>
  <c r="C129" i="1"/>
  <c r="H128" i="1"/>
  <c r="D128" i="1"/>
  <c r="C128" i="1"/>
  <c r="G128" i="1" s="1"/>
  <c r="H127" i="1"/>
  <c r="D127" i="1"/>
  <c r="C127" i="1"/>
  <c r="G127" i="1" s="1"/>
  <c r="D126" i="1"/>
  <c r="G126" i="1" s="1"/>
  <c r="C126" i="1"/>
  <c r="D125" i="1"/>
  <c r="C125" i="1"/>
  <c r="D124" i="1"/>
  <c r="G124" i="1" s="1"/>
  <c r="C124" i="1"/>
  <c r="D123" i="1"/>
  <c r="C123" i="1"/>
  <c r="H122" i="1"/>
  <c r="D122" i="1"/>
  <c r="C122" i="1"/>
  <c r="G122" i="1" s="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D112" i="1"/>
  <c r="C112" i="1"/>
  <c r="H112" i="1" s="1"/>
  <c r="D111" i="1"/>
  <c r="C111" i="1"/>
  <c r="H111" i="1" s="1"/>
  <c r="D110" i="1"/>
  <c r="C110" i="1"/>
  <c r="H110" i="1" s="1"/>
  <c r="D109" i="1"/>
  <c r="C109" i="1"/>
  <c r="H109" i="1" s="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D66" i="1"/>
  <c r="H66" i="1" s="1"/>
  <c r="C66" i="1"/>
  <c r="D65" i="1"/>
  <c r="C65" i="1"/>
  <c r="G65" i="1" s="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F215" i="9" l="1"/>
  <c r="G1229" i="1"/>
  <c r="G526" i="1"/>
  <c r="H526" i="1"/>
  <c r="G534" i="1"/>
  <c r="H534" i="1"/>
  <c r="H592" i="1"/>
  <c r="G592" i="1"/>
  <c r="H596" i="1"/>
  <c r="G596" i="1"/>
  <c r="H602" i="1"/>
  <c r="G602" i="1"/>
  <c r="H616" i="1"/>
  <c r="G616" i="1"/>
  <c r="H150" i="1"/>
  <c r="G155" i="1"/>
  <c r="H175" i="1"/>
  <c r="H184" i="1"/>
  <c r="H187" i="1"/>
  <c r="G295" i="1"/>
  <c r="G296" i="1"/>
  <c r="G297" i="1"/>
  <c r="G298" i="1"/>
  <c r="G299" i="1"/>
  <c r="G300" i="1"/>
  <c r="G301" i="1"/>
  <c r="G302" i="1"/>
  <c r="G303" i="1"/>
  <c r="G304" i="1"/>
  <c r="G305" i="1"/>
  <c r="G366" i="1"/>
  <c r="G372" i="1"/>
  <c r="G376" i="1"/>
  <c r="G382" i="1"/>
  <c r="G386" i="1"/>
  <c r="G390" i="1"/>
  <c r="H393" i="1"/>
  <c r="G393" i="1"/>
  <c r="H395" i="1"/>
  <c r="G395" i="1"/>
  <c r="H397" i="1"/>
  <c r="G397" i="1"/>
  <c r="H399" i="1"/>
  <c r="G399" i="1"/>
  <c r="H401" i="1"/>
  <c r="G401" i="1"/>
  <c r="H519" i="1"/>
  <c r="G519" i="1"/>
  <c r="H531" i="1"/>
  <c r="H539" i="1"/>
  <c r="H547" i="1"/>
  <c r="H555" i="1"/>
  <c r="H564" i="1"/>
  <c r="G564" i="1"/>
  <c r="H567" i="1"/>
  <c r="G567" i="1"/>
  <c r="H572" i="1"/>
  <c r="G572" i="1"/>
  <c r="G836" i="1"/>
  <c r="H836" i="1"/>
  <c r="G852" i="1"/>
  <c r="H852" i="1"/>
  <c r="G868" i="1"/>
  <c r="H868" i="1"/>
  <c r="G884" i="1"/>
  <c r="H884" i="1"/>
  <c r="H590" i="1"/>
  <c r="G590" i="1"/>
  <c r="H598" i="1"/>
  <c r="G598" i="1"/>
  <c r="H604" i="1"/>
  <c r="G604" i="1"/>
  <c r="H614" i="1"/>
  <c r="G614" i="1"/>
  <c r="H65" i="1"/>
  <c r="G160" i="1"/>
  <c r="G173" i="1"/>
  <c r="G109" i="1"/>
  <c r="G110" i="1"/>
  <c r="G111" i="1"/>
  <c r="G112" i="1"/>
  <c r="G123" i="1"/>
  <c r="G125" i="1"/>
  <c r="G129" i="1"/>
  <c r="G131" i="1"/>
  <c r="G154" i="1"/>
  <c r="G158" i="1"/>
  <c r="G163" i="1"/>
  <c r="H171" i="1"/>
  <c r="G178" i="1"/>
  <c r="H182" i="1"/>
  <c r="G189" i="1"/>
  <c r="G193" i="1"/>
  <c r="G194" i="1"/>
  <c r="G195" i="1"/>
  <c r="G196" i="1"/>
  <c r="G197" i="1"/>
  <c r="G198" i="1"/>
  <c r="G199" i="1"/>
  <c r="G200" i="1"/>
  <c r="G201" i="1"/>
  <c r="G202" i="1"/>
  <c r="G203" i="1"/>
  <c r="G204" i="1"/>
  <c r="G205" i="1"/>
  <c r="G206" i="1"/>
  <c r="G207" i="1"/>
  <c r="G208" i="1"/>
  <c r="G209" i="1"/>
  <c r="G210" i="1"/>
  <c r="G222" i="1"/>
  <c r="H224" i="1"/>
  <c r="G226" i="1"/>
  <c r="H228" i="1"/>
  <c r="G230" i="1"/>
  <c r="H232" i="1"/>
  <c r="G234" i="1"/>
  <c r="H236" i="1"/>
  <c r="G238" i="1"/>
  <c r="H240" i="1"/>
  <c r="G242" i="1"/>
  <c r="H244" i="1"/>
  <c r="G246" i="1"/>
  <c r="G250" i="1"/>
  <c r="H252" i="1"/>
  <c r="G254" i="1"/>
  <c r="H256" i="1"/>
  <c r="G258" i="1"/>
  <c r="H264" i="1"/>
  <c r="G266" i="1"/>
  <c r="H268" i="1"/>
  <c r="G270" i="1"/>
  <c r="H272" i="1"/>
  <c r="G274" i="1"/>
  <c r="H276" i="1"/>
  <c r="G278" i="1"/>
  <c r="H280" i="1"/>
  <c r="G282" i="1"/>
  <c r="H284" i="1"/>
  <c r="H288" i="1"/>
  <c r="G292" i="1"/>
  <c r="G307" i="1"/>
  <c r="H309" i="1"/>
  <c r="G311" i="1"/>
  <c r="H313" i="1"/>
  <c r="G315" i="1"/>
  <c r="H317" i="1"/>
  <c r="G319" i="1"/>
  <c r="H321" i="1"/>
  <c r="G323" i="1"/>
  <c r="H325" i="1"/>
  <c r="G327" i="1"/>
  <c r="H329" i="1"/>
  <c r="G331" i="1"/>
  <c r="H333" i="1"/>
  <c r="G335" i="1"/>
  <c r="H337" i="1"/>
  <c r="H341" i="1"/>
  <c r="G343" i="1"/>
  <c r="G348" i="1"/>
  <c r="H350" i="1"/>
  <c r="G352" i="1"/>
  <c r="H354" i="1"/>
  <c r="G356" i="1"/>
  <c r="H359" i="1"/>
  <c r="H363" i="1"/>
  <c r="G365" i="1"/>
  <c r="H368" i="1"/>
  <c r="G375" i="1"/>
  <c r="G381" i="1"/>
  <c r="G385" i="1"/>
  <c r="G389" i="1"/>
  <c r="G530" i="1"/>
  <c r="H530" i="1"/>
  <c r="G538" i="1"/>
  <c r="H538" i="1"/>
  <c r="G546" i="1"/>
  <c r="H546" i="1"/>
  <c r="G554" i="1"/>
  <c r="H554" i="1"/>
  <c r="G542" i="1"/>
  <c r="H542" i="1"/>
  <c r="G550" i="1"/>
  <c r="H550" i="1"/>
  <c r="G558" i="1"/>
  <c r="H558" i="1"/>
  <c r="H588" i="1"/>
  <c r="G588" i="1"/>
  <c r="H594" i="1"/>
  <c r="G594" i="1"/>
  <c r="H600" i="1"/>
  <c r="G600" i="1"/>
  <c r="H606" i="1"/>
  <c r="G606" i="1"/>
  <c r="H608" i="1"/>
  <c r="G608" i="1"/>
  <c r="H610" i="1"/>
  <c r="G610" i="1"/>
  <c r="H612" i="1"/>
  <c r="G612" i="1"/>
  <c r="G618" i="1"/>
  <c r="H618" i="1"/>
  <c r="G652" i="1"/>
  <c r="H652" i="1"/>
  <c r="G660" i="1"/>
  <c r="H660" i="1"/>
  <c r="H113" i="1"/>
  <c r="H164" i="1"/>
  <c r="G172" i="1"/>
  <c r="H179" i="1"/>
  <c r="G183" i="1"/>
  <c r="H190" i="1"/>
  <c r="G221" i="1"/>
  <c r="H223" i="1"/>
  <c r="G225" i="1"/>
  <c r="H227" i="1"/>
  <c r="G229" i="1"/>
  <c r="H231" i="1"/>
  <c r="G233" i="1"/>
  <c r="H235" i="1"/>
  <c r="G237" i="1"/>
  <c r="H239" i="1"/>
  <c r="G241" i="1"/>
  <c r="H243" i="1"/>
  <c r="G245" i="1"/>
  <c r="H247" i="1"/>
  <c r="G249" i="1"/>
  <c r="H251" i="1"/>
  <c r="G253" i="1"/>
  <c r="H255" i="1"/>
  <c r="G257" i="1"/>
  <c r="H263" i="1"/>
  <c r="G265" i="1"/>
  <c r="H267" i="1"/>
  <c r="G269" i="1"/>
  <c r="H271" i="1"/>
  <c r="G273" i="1"/>
  <c r="H275" i="1"/>
  <c r="G277" i="1"/>
  <c r="H279" i="1"/>
  <c r="G281" i="1"/>
  <c r="H283" i="1"/>
  <c r="H308" i="1"/>
  <c r="G310" i="1"/>
  <c r="H312" i="1"/>
  <c r="G314" i="1"/>
  <c r="H316" i="1"/>
  <c r="G318" i="1"/>
  <c r="H320" i="1"/>
  <c r="G322" i="1"/>
  <c r="H324" i="1"/>
  <c r="G326" i="1"/>
  <c r="H328" i="1"/>
  <c r="G330" i="1"/>
  <c r="H332" i="1"/>
  <c r="G334" i="1"/>
  <c r="H336" i="1"/>
  <c r="G338" i="1"/>
  <c r="H340" i="1"/>
  <c r="G342" i="1"/>
  <c r="H344" i="1"/>
  <c r="G347" i="1"/>
  <c r="H349" i="1"/>
  <c r="G351" i="1"/>
  <c r="H353" i="1"/>
  <c r="G355" i="1"/>
  <c r="H357" i="1"/>
  <c r="H362" i="1"/>
  <c r="H392" i="1"/>
  <c r="G392" i="1"/>
  <c r="H394" i="1"/>
  <c r="G394" i="1"/>
  <c r="H396" i="1"/>
  <c r="G396" i="1"/>
  <c r="H398" i="1"/>
  <c r="G398" i="1"/>
  <c r="H400" i="1"/>
  <c r="G400" i="1"/>
  <c r="H518" i="1"/>
  <c r="G518" i="1"/>
  <c r="H527" i="1"/>
  <c r="H535" i="1"/>
  <c r="H543" i="1"/>
  <c r="H551" i="1"/>
  <c r="H559" i="1"/>
  <c r="H563" i="1"/>
  <c r="G563" i="1"/>
  <c r="H568" i="1"/>
  <c r="G568" i="1"/>
  <c r="H571" i="1"/>
  <c r="G571" i="1"/>
  <c r="G900" i="1"/>
  <c r="H900" i="1"/>
  <c r="G916" i="1"/>
  <c r="H916" i="1"/>
  <c r="H1169" i="1"/>
  <c r="G1169" i="1"/>
  <c r="H1171" i="1"/>
  <c r="G1171" i="1"/>
  <c r="H1173" i="1"/>
  <c r="G1173" i="1"/>
  <c r="H1175" i="1"/>
  <c r="G1175" i="1"/>
  <c r="H1177" i="1"/>
  <c r="G1177" i="1"/>
  <c r="H1179" i="1"/>
  <c r="G1179" i="1"/>
  <c r="H1181" i="1"/>
  <c r="G1181" i="1"/>
  <c r="G1427" i="1"/>
  <c r="H1427" i="1"/>
  <c r="G364" i="1"/>
  <c r="H371" i="1"/>
  <c r="H379"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G648" i="1"/>
  <c r="H648" i="1"/>
  <c r="G656" i="1"/>
  <c r="H656" i="1"/>
  <c r="G664" i="1"/>
  <c r="H664" i="1"/>
  <c r="G166" i="1"/>
  <c r="G168" i="1"/>
  <c r="G170" i="1"/>
  <c r="G174" i="1"/>
  <c r="H177" i="1"/>
  <c r="H181" i="1"/>
  <c r="H186" i="1"/>
  <c r="H188" i="1"/>
  <c r="G262" i="1"/>
  <c r="H290" i="1"/>
  <c r="H406" i="1"/>
  <c r="H412" i="1"/>
  <c r="H525" i="1"/>
  <c r="H529" i="1"/>
  <c r="H533" i="1"/>
  <c r="H537" i="1"/>
  <c r="H541" i="1"/>
  <c r="H545" i="1"/>
  <c r="H549" i="1"/>
  <c r="H553" i="1"/>
  <c r="H557" i="1"/>
  <c r="G575" i="1"/>
  <c r="G577" i="1"/>
  <c r="G579" i="1"/>
  <c r="G581" i="1"/>
  <c r="G583" i="1"/>
  <c r="G585" i="1"/>
  <c r="I1473" i="1"/>
  <c r="G1491" i="1"/>
  <c r="H1491" i="1"/>
  <c r="G1555" i="1"/>
  <c r="H1555" i="1"/>
  <c r="H642" i="1"/>
  <c r="H649" i="1"/>
  <c r="H653" i="1"/>
  <c r="H657" i="1"/>
  <c r="H661" i="1"/>
  <c r="H665" i="1"/>
  <c r="H670" i="1"/>
  <c r="H674" i="1"/>
  <c r="H678" i="1"/>
  <c r="H682" i="1"/>
  <c r="G840" i="1"/>
  <c r="H840" i="1"/>
  <c r="G856" i="1"/>
  <c r="H856" i="1"/>
  <c r="G872" i="1"/>
  <c r="H872" i="1"/>
  <c r="G888" i="1"/>
  <c r="H888" i="1"/>
  <c r="G904" i="1"/>
  <c r="H904" i="1"/>
  <c r="G920" i="1"/>
  <c r="H920" i="1"/>
  <c r="G928" i="1"/>
  <c r="H928" i="1"/>
  <c r="G936" i="1"/>
  <c r="H936" i="1"/>
  <c r="G944" i="1"/>
  <c r="H944" i="1"/>
  <c r="G952" i="1"/>
  <c r="H952" i="1"/>
  <c r="G960" i="1"/>
  <c r="H960" i="1"/>
  <c r="H968" i="1"/>
  <c r="G968" i="1"/>
  <c r="G844" i="1"/>
  <c r="H844" i="1"/>
  <c r="G860" i="1"/>
  <c r="H860" i="1"/>
  <c r="G876" i="1"/>
  <c r="H876" i="1"/>
  <c r="G892" i="1"/>
  <c r="H892" i="1"/>
  <c r="G908" i="1"/>
  <c r="H908" i="1"/>
  <c r="H672" i="1"/>
  <c r="H676" i="1"/>
  <c r="H680" i="1"/>
  <c r="H744" i="1"/>
  <c r="G744" i="1"/>
  <c r="G832" i="1"/>
  <c r="H832" i="1"/>
  <c r="G848" i="1"/>
  <c r="H848" i="1"/>
  <c r="G864" i="1"/>
  <c r="H864" i="1"/>
  <c r="G880" i="1"/>
  <c r="H880" i="1"/>
  <c r="G896" i="1"/>
  <c r="H896" i="1"/>
  <c r="G912" i="1"/>
  <c r="H912" i="1"/>
  <c r="G924" i="1"/>
  <c r="H924" i="1"/>
  <c r="G932" i="1"/>
  <c r="H932" i="1"/>
  <c r="G940" i="1"/>
  <c r="H940" i="1"/>
  <c r="G948" i="1"/>
  <c r="H948" i="1"/>
  <c r="G956" i="1"/>
  <c r="H956" i="1"/>
  <c r="G964" i="1"/>
  <c r="H964" i="1"/>
  <c r="G1004" i="1"/>
  <c r="H1004" i="1"/>
  <c r="H1007" i="1"/>
  <c r="G1007" i="1"/>
  <c r="G1017" i="1"/>
  <c r="H1017" i="1"/>
  <c r="H1025" i="1"/>
  <c r="G1025" i="1"/>
  <c r="G1037" i="1"/>
  <c r="H1037" i="1"/>
  <c r="G641" i="1"/>
  <c r="G668" i="1"/>
  <c r="G830" i="1"/>
  <c r="G834" i="1"/>
  <c r="G838" i="1"/>
  <c r="G842" i="1"/>
  <c r="G846" i="1"/>
  <c r="G850" i="1"/>
  <c r="G854" i="1"/>
  <c r="G858" i="1"/>
  <c r="G862" i="1"/>
  <c r="G866" i="1"/>
  <c r="G870" i="1"/>
  <c r="G874" i="1"/>
  <c r="G878" i="1"/>
  <c r="G882" i="1"/>
  <c r="G886" i="1"/>
  <c r="G890" i="1"/>
  <c r="G894" i="1"/>
  <c r="G898" i="1"/>
  <c r="G902" i="1"/>
  <c r="G906" i="1"/>
  <c r="G910" i="1"/>
  <c r="G914" i="1"/>
  <c r="G918" i="1"/>
  <c r="H969" i="1"/>
  <c r="G969" i="1"/>
  <c r="H972" i="1"/>
  <c r="G972" i="1"/>
  <c r="H974" i="1"/>
  <c r="G974" i="1"/>
  <c r="H976" i="1"/>
  <c r="G976" i="1"/>
  <c r="H978" i="1"/>
  <c r="G978" i="1"/>
  <c r="H980" i="1"/>
  <c r="G980" i="1"/>
  <c r="H982" i="1"/>
  <c r="G982" i="1"/>
  <c r="H989" i="1"/>
  <c r="G989" i="1"/>
  <c r="H995" i="1"/>
  <c r="G995" i="1"/>
  <c r="H1001" i="1"/>
  <c r="G1001" i="1"/>
  <c r="G1031" i="1"/>
  <c r="H1031" i="1"/>
  <c r="H644"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H923" i="1"/>
  <c r="H927" i="1"/>
  <c r="H931" i="1"/>
  <c r="H935" i="1"/>
  <c r="H939" i="1"/>
  <c r="H943" i="1"/>
  <c r="H947" i="1"/>
  <c r="H951" i="1"/>
  <c r="H955" i="1"/>
  <c r="H959" i="1"/>
  <c r="H963" i="1"/>
  <c r="H967" i="1"/>
  <c r="H1011" i="1"/>
  <c r="G1011" i="1"/>
  <c r="H1021" i="1"/>
  <c r="G1021" i="1"/>
  <c r="H1029" i="1"/>
  <c r="G1029" i="1"/>
  <c r="G1058" i="1"/>
  <c r="H1058" i="1"/>
  <c r="H986" i="1"/>
  <c r="H997" i="1"/>
  <c r="H999" i="1"/>
  <c r="H1014" i="1"/>
  <c r="H1059" i="1"/>
  <c r="H1275" i="1"/>
  <c r="G1275" i="1"/>
  <c r="H1277" i="1"/>
  <c r="G1277" i="1"/>
  <c r="H1279" i="1"/>
  <c r="G1279" i="1"/>
  <c r="H1281" i="1"/>
  <c r="G1281" i="1"/>
  <c r="H1283" i="1"/>
  <c r="G1283" i="1"/>
  <c r="H1285" i="1"/>
  <c r="G1285" i="1"/>
  <c r="H1287" i="1"/>
  <c r="G1287" i="1"/>
  <c r="H1289" i="1"/>
  <c r="G1289" i="1"/>
  <c r="H1291" i="1"/>
  <c r="G1291" i="1"/>
  <c r="H1294" i="1"/>
  <c r="G1294" i="1"/>
  <c r="H970" i="1"/>
  <c r="H973" i="1"/>
  <c r="G973" i="1"/>
  <c r="H975" i="1"/>
  <c r="G975" i="1"/>
  <c r="H977" i="1"/>
  <c r="G977" i="1"/>
  <c r="H979" i="1"/>
  <c r="G979" i="1"/>
  <c r="H981" i="1"/>
  <c r="G981" i="1"/>
  <c r="H983" i="1"/>
  <c r="G983" i="1"/>
  <c r="H994" i="1"/>
  <c r="G994" i="1"/>
  <c r="H996" i="1"/>
  <c r="G996" i="1"/>
  <c r="G1010" i="1"/>
  <c r="G1020" i="1"/>
  <c r="G1024" i="1"/>
  <c r="G1028" i="1"/>
  <c r="H1042" i="1"/>
  <c r="H1050" i="1"/>
  <c r="H1054" i="1"/>
  <c r="H1063" i="1"/>
  <c r="H1141" i="1"/>
  <c r="H1143" i="1"/>
  <c r="H1145" i="1"/>
  <c r="H1147" i="1"/>
  <c r="H1168" i="1"/>
  <c r="G1168" i="1"/>
  <c r="H1170" i="1"/>
  <c r="G1170" i="1"/>
  <c r="H1172" i="1"/>
  <c r="G1172" i="1"/>
  <c r="H1174" i="1"/>
  <c r="G1174" i="1"/>
  <c r="H1176" i="1"/>
  <c r="G1176" i="1"/>
  <c r="H1178" i="1"/>
  <c r="G1178" i="1"/>
  <c r="H1180" i="1"/>
  <c r="G1180" i="1"/>
  <c r="H1182" i="1"/>
  <c r="G1182" i="1"/>
  <c r="H1225" i="1"/>
  <c r="G1227" i="1"/>
  <c r="H1234" i="1"/>
  <c r="H1041" i="1"/>
  <c r="H1045" i="1"/>
  <c r="H1049" i="1"/>
  <c r="H1053" i="1"/>
  <c r="H1062" i="1"/>
  <c r="H1166" i="1"/>
  <c r="H1237" i="1"/>
  <c r="H1239" i="1"/>
  <c r="H1006" i="1"/>
  <c r="G1018" i="1"/>
  <c r="G1032" i="1"/>
  <c r="G1038" i="1"/>
  <c r="H1060" i="1"/>
  <c r="H1139" i="1"/>
  <c r="G1140" i="1"/>
  <c r="G1141" i="1"/>
  <c r="G1142" i="1"/>
  <c r="G1143" i="1"/>
  <c r="G1144" i="1"/>
  <c r="G1145" i="1"/>
  <c r="G1146" i="1"/>
  <c r="G1147" i="1"/>
  <c r="G1155" i="1"/>
  <c r="G1166" i="1"/>
  <c r="H1217" i="1"/>
  <c r="H1224" i="1"/>
  <c r="G1225" i="1"/>
  <c r="G1226" i="1"/>
  <c r="G1233" i="1"/>
  <c r="G1234" i="1"/>
  <c r="G1236" i="1"/>
  <c r="G1237" i="1"/>
  <c r="G1238" i="1"/>
  <c r="G1239" i="1"/>
  <c r="G1240" i="1"/>
  <c r="G1263" i="1"/>
  <c r="G1274" i="1"/>
  <c r="G1303" i="1"/>
  <c r="H1303" i="1"/>
  <c r="G1307" i="1"/>
  <c r="H1307" i="1"/>
  <c r="H1324" i="1"/>
  <c r="G1339" i="1"/>
  <c r="H1339" i="1"/>
  <c r="G1343" i="1"/>
  <c r="H1343" i="1"/>
  <c r="H1360" i="1"/>
  <c r="G1369" i="1"/>
  <c r="G1371" i="1"/>
  <c r="H1371" i="1"/>
  <c r="G1375" i="1"/>
  <c r="H1375" i="1"/>
  <c r="G1395" i="1"/>
  <c r="H1395" i="1"/>
  <c r="G1419" i="1"/>
  <c r="H1419" i="1"/>
  <c r="H1472" i="1"/>
  <c r="G1472" i="1"/>
  <c r="I1472" i="1" s="1"/>
  <c r="J1476" i="1"/>
  <c r="H1476" i="1"/>
  <c r="G1523" i="1"/>
  <c r="H1523" i="1"/>
  <c r="G1535" i="1"/>
  <c r="H1535" i="1"/>
  <c r="G1550" i="1"/>
  <c r="H1550" i="1"/>
  <c r="H988" i="1"/>
  <c r="H993" i="1"/>
  <c r="H998" i="1"/>
  <c r="H1000" i="1"/>
  <c r="H1003" i="1"/>
  <c r="H1276" i="1"/>
  <c r="G1276" i="1"/>
  <c r="H1278" i="1"/>
  <c r="G1278" i="1"/>
  <c r="H1280" i="1"/>
  <c r="G1280" i="1"/>
  <c r="H1282" i="1"/>
  <c r="G1282" i="1"/>
  <c r="H1284" i="1"/>
  <c r="G1284" i="1"/>
  <c r="H1286" i="1"/>
  <c r="G1286" i="1"/>
  <c r="H1288" i="1"/>
  <c r="G1288" i="1"/>
  <c r="H1290" i="1"/>
  <c r="G1290" i="1"/>
  <c r="G1295" i="1"/>
  <c r="H1295" i="1"/>
  <c r="J1448" i="1"/>
  <c r="G1448" i="1"/>
  <c r="I1448" i="1" s="1"/>
  <c r="H1493" i="1"/>
  <c r="G1493" i="1"/>
  <c r="H1498" i="1"/>
  <c r="G1498" i="1"/>
  <c r="H1308" i="1"/>
  <c r="G1319" i="1"/>
  <c r="H1319" i="1"/>
  <c r="G1323" i="1"/>
  <c r="H1323" i="1"/>
  <c r="H1344" i="1"/>
  <c r="G1355" i="1"/>
  <c r="H1355" i="1"/>
  <c r="G1359" i="1"/>
  <c r="H1359" i="1"/>
  <c r="H1376" i="1"/>
  <c r="I1462" i="1"/>
  <c r="H1473" i="1"/>
  <c r="G1496" i="1"/>
  <c r="H1496" i="1"/>
  <c r="G1511" i="1"/>
  <c r="H1511" i="1"/>
  <c r="G1567" i="1"/>
  <c r="H1567" i="1"/>
  <c r="H1293" i="1"/>
  <c r="G1311" i="1"/>
  <c r="H1314" i="1"/>
  <c r="H1316" i="1"/>
  <c r="G1327" i="1"/>
  <c r="G1331" i="1"/>
  <c r="H1334" i="1"/>
  <c r="H1336" i="1"/>
  <c r="G1347" i="1"/>
  <c r="H1352" i="1"/>
  <c r="G1361" i="1"/>
  <c r="G1363" i="1"/>
  <c r="H1368" i="1"/>
  <c r="G1377" i="1"/>
  <c r="G1379" i="1"/>
  <c r="H1382" i="1"/>
  <c r="G1385" i="1"/>
  <c r="G1387" i="1"/>
  <c r="H1390" i="1"/>
  <c r="H1392" i="1"/>
  <c r="G1401" i="1"/>
  <c r="G1403" i="1"/>
  <c r="H1406" i="1"/>
  <c r="H1414" i="1"/>
  <c r="H1416" i="1"/>
  <c r="H1424" i="1"/>
  <c r="G1433" i="1"/>
  <c r="H1438" i="1"/>
  <c r="G1445" i="1"/>
  <c r="G1447" i="1"/>
  <c r="H1462" i="1"/>
  <c r="H1466" i="1"/>
  <c r="I1466" i="1" s="1"/>
  <c r="G1470" i="1"/>
  <c r="J1478" i="1"/>
  <c r="H1479" i="1"/>
  <c r="G1487" i="1"/>
  <c r="G1489" i="1"/>
  <c r="G1495" i="1"/>
  <c r="G1507" i="1"/>
  <c r="G1527" i="1"/>
  <c r="G1543" i="1"/>
  <c r="H1558" i="1"/>
  <c r="G1563" i="1"/>
  <c r="G1575" i="1"/>
  <c r="G166" i="9"/>
  <c r="F466" i="4"/>
  <c r="G143" i="9"/>
  <c r="F603" i="4"/>
  <c r="H1292" i="1"/>
  <c r="G1296" i="1"/>
  <c r="H1304" i="1"/>
  <c r="G1315" i="1"/>
  <c r="H1320" i="1"/>
  <c r="G1335" i="1"/>
  <c r="H1340" i="1"/>
  <c r="G1351" i="1"/>
  <c r="H1356" i="1"/>
  <c r="G1365" i="1"/>
  <c r="G1367" i="1"/>
  <c r="H1372" i="1"/>
  <c r="G1381" i="1"/>
  <c r="G1389" i="1"/>
  <c r="G1391" i="1"/>
  <c r="H1396" i="1"/>
  <c r="H1399" i="1"/>
  <c r="G1405" i="1"/>
  <c r="G1407" i="1"/>
  <c r="G1413" i="1"/>
  <c r="G1415" i="1"/>
  <c r="H1420" i="1"/>
  <c r="H1428" i="1"/>
  <c r="H1431" i="1"/>
  <c r="G1439" i="1"/>
  <c r="I1439" i="1" s="1"/>
  <c r="H1443" i="1"/>
  <c r="I1443" i="1" s="1"/>
  <c r="G1451" i="1"/>
  <c r="G1452" i="1"/>
  <c r="G1455" i="1"/>
  <c r="G1459" i="1"/>
  <c r="G1460" i="1"/>
  <c r="G1463" i="1"/>
  <c r="I1463" i="1" s="1"/>
  <c r="J1465" i="1"/>
  <c r="G1467" i="1"/>
  <c r="I1467" i="1" s="1"/>
  <c r="H1471" i="1"/>
  <c r="J1473" i="1"/>
  <c r="H1474" i="1"/>
  <c r="H1475" i="1"/>
  <c r="H1477" i="1"/>
  <c r="I1477" i="1" s="1"/>
  <c r="D196" i="4"/>
  <c r="C192" i="1" s="1"/>
  <c r="E215" i="4"/>
  <c r="D211" i="1" s="1"/>
  <c r="D252" i="4"/>
  <c r="D351" i="4"/>
  <c r="C346" i="1" s="1"/>
  <c r="E143" i="9"/>
  <c r="B143" i="9" s="1"/>
  <c r="F79" i="5"/>
  <c r="D78" i="5"/>
  <c r="C1056" i="1" s="1"/>
  <c r="H1056" i="1" s="1"/>
  <c r="F259" i="5"/>
  <c r="D258" i="5"/>
  <c r="E12" i="5"/>
  <c r="D990" i="1" s="1"/>
  <c r="G290" i="9"/>
  <c r="D87" i="5"/>
  <c r="F88" i="5"/>
  <c r="E5" i="6"/>
  <c r="D1299" i="1" s="1"/>
  <c r="E89" i="6"/>
  <c r="D1383" i="1" s="1"/>
  <c r="B248" i="9"/>
  <c r="B264" i="9"/>
  <c r="H1386" i="1"/>
  <c r="H1402" i="1"/>
  <c r="H1410" i="1"/>
  <c r="H1434" i="1"/>
  <c r="H1444" i="1"/>
  <c r="G1461" i="1"/>
  <c r="D69" i="5"/>
  <c r="F70" i="5"/>
  <c r="E224" i="4"/>
  <c r="D220" i="1" s="1"/>
  <c r="F264" i="4"/>
  <c r="D299" i="4"/>
  <c r="C294" i="1" s="1"/>
  <c r="E351" i="4"/>
  <c r="D346" i="1" s="1"/>
  <c r="F369" i="4"/>
  <c r="F56" i="5"/>
  <c r="D118" i="5"/>
  <c r="E114" i="6"/>
  <c r="D6" i="7"/>
  <c r="C1437" i="1" s="1"/>
  <c r="G1437" i="1" s="1"/>
  <c r="E24" i="9"/>
  <c r="E39" i="9"/>
  <c r="B39" i="9" s="1"/>
  <c r="E60" i="9"/>
  <c r="E63" i="9"/>
  <c r="B63" i="9" s="1"/>
  <c r="E74" i="9"/>
  <c r="B74" i="9" s="1"/>
  <c r="E81" i="9"/>
  <c r="B81" i="9" s="1"/>
  <c r="E105" i="9"/>
  <c r="B105" i="9" s="1"/>
  <c r="E120" i="9"/>
  <c r="B120" i="9" s="1"/>
  <c r="B123" i="9"/>
  <c r="B131" i="9"/>
  <c r="B146" i="9"/>
  <c r="F222" i="9"/>
  <c r="B222" i="9" s="1"/>
  <c r="B228" i="9"/>
  <c r="B231" i="9"/>
  <c r="F237" i="9"/>
  <c r="F254" i="9"/>
  <c r="B254" i="9" s="1"/>
  <c r="B258" i="9"/>
  <c r="F262" i="9"/>
  <c r="B262" i="9" s="1"/>
  <c r="F264" i="9"/>
  <c r="B269" i="9"/>
  <c r="E309" i="9"/>
  <c r="B309" i="9" s="1"/>
  <c r="E459" i="4"/>
  <c r="D453" i="1" s="1"/>
  <c r="E134" i="5"/>
  <c r="D1112" i="1" s="1"/>
  <c r="E22" i="7"/>
  <c r="E5" i="7" s="1"/>
  <c r="D38" i="7"/>
  <c r="E36" i="9"/>
  <c r="B36" i="9" s="1"/>
  <c r="B38" i="9"/>
  <c r="B88" i="9"/>
  <c r="E99" i="9"/>
  <c r="B99" i="9" s="1"/>
  <c r="B112" i="9"/>
  <c r="E115" i="9"/>
  <c r="B115" i="9" s="1"/>
  <c r="E130" i="9"/>
  <c r="B130" i="9" s="1"/>
  <c r="E139" i="9"/>
  <c r="B139" i="9" s="1"/>
  <c r="E142" i="9"/>
  <c r="B142" i="9" s="1"/>
  <c r="F214" i="9"/>
  <c r="B214" i="9" s="1"/>
  <c r="F219" i="9"/>
  <c r="B219" i="9" s="1"/>
  <c r="F243" i="9"/>
  <c r="F248" i="9"/>
  <c r="F251" i="9"/>
  <c r="B255" i="9"/>
  <c r="B260" i="9"/>
  <c r="B263" i="9"/>
  <c r="F269" i="9"/>
  <c r="B282" i="9"/>
  <c r="E305" i="9"/>
  <c r="B305" i="9" s="1"/>
  <c r="F277" i="9"/>
  <c r="B26" i="9"/>
  <c r="E28" i="9"/>
  <c r="B28" i="9" s="1"/>
  <c r="E35" i="9"/>
  <c r="B35" i="9" s="1"/>
  <c r="E43" i="9"/>
  <c r="B43" i="9" s="1"/>
  <c r="E52" i="9"/>
  <c r="B52" i="9" s="1"/>
  <c r="E55" i="9"/>
  <c r="B55" i="9" s="1"/>
  <c r="B62" i="9"/>
  <c r="E68" i="9"/>
  <c r="B68" i="9" s="1"/>
  <c r="E80" i="9"/>
  <c r="B80" i="9" s="1"/>
  <c r="E83" i="9"/>
  <c r="B83" i="9" s="1"/>
  <c r="B96" i="9"/>
  <c r="E98" i="9"/>
  <c r="B98" i="9" s="1"/>
  <c r="B104" i="9"/>
  <c r="E107" i="9"/>
  <c r="B107" i="9" s="1"/>
  <c r="E114" i="9"/>
  <c r="B114" i="9" s="1"/>
  <c r="B119" i="9"/>
  <c r="B125" i="9"/>
  <c r="B133" i="9"/>
  <c r="E138" i="9"/>
  <c r="B138" i="9" s="1"/>
  <c r="B148" i="9"/>
  <c r="E150" i="9"/>
  <c r="B156" i="9"/>
  <c r="E158" i="9"/>
  <c r="B158" i="9" s="1"/>
  <c r="F218" i="9"/>
  <c r="B218" i="9" s="1"/>
  <c r="F227" i="9"/>
  <c r="F229" i="9"/>
  <c r="B229" i="9" s="1"/>
  <c r="B239" i="9"/>
  <c r="F242" i="9"/>
  <c r="B242" i="9" s="1"/>
  <c r="B247" i="9"/>
  <c r="F250" i="9"/>
  <c r="B250" i="9" s="1"/>
  <c r="E284" i="9"/>
  <c r="B284" i="9" s="1"/>
  <c r="B299" i="9"/>
  <c r="E307" i="9"/>
  <c r="B237" i="9"/>
  <c r="B271" i="9"/>
  <c r="G1264" i="1"/>
  <c r="H1245" i="1"/>
  <c r="G1244" i="1"/>
  <c r="H1244" i="1"/>
  <c r="G1232" i="1"/>
  <c r="G1262" i="1"/>
  <c r="H1241" i="1"/>
  <c r="G1245" i="1"/>
  <c r="G291" i="1"/>
  <c r="G406" i="1"/>
  <c r="G413" i="1"/>
  <c r="G404" i="1"/>
  <c r="G411" i="1"/>
  <c r="G412" i="1"/>
  <c r="H641" i="1"/>
  <c r="G632" i="1"/>
  <c r="E283" i="9"/>
  <c r="B283" i="9" s="1"/>
  <c r="H1215" i="1"/>
  <c r="G1215" i="1"/>
  <c r="G1216" i="1"/>
  <c r="G1217" i="1"/>
  <c r="F239" i="5"/>
  <c r="G1165" i="1"/>
  <c r="G1156" i="1"/>
  <c r="H1148" i="1"/>
  <c r="H1151" i="1"/>
  <c r="E289" i="9"/>
  <c r="B289" i="9" s="1"/>
  <c r="G1138" i="1"/>
  <c r="G1064" i="1"/>
  <c r="E286" i="9"/>
  <c r="B286" i="9" s="1"/>
  <c r="G1056" i="1"/>
  <c r="G1060" i="1"/>
  <c r="G998" i="1"/>
  <c r="H1034" i="1"/>
  <c r="H1038" i="1"/>
  <c r="H1030" i="1"/>
  <c r="H1032" i="1"/>
  <c r="H1013" i="1"/>
  <c r="H1018" i="1"/>
  <c r="G1006" i="1"/>
  <c r="G1002" i="1"/>
  <c r="G1000" i="1"/>
  <c r="G999" i="1"/>
  <c r="G997" i="1"/>
  <c r="G991" i="1"/>
  <c r="G993" i="1"/>
  <c r="G986" i="1"/>
  <c r="G988" i="1"/>
  <c r="E298" i="9"/>
  <c r="E303" i="9"/>
  <c r="B303" i="9" s="1"/>
  <c r="H668" i="1"/>
  <c r="G644" i="1"/>
  <c r="G645" i="1"/>
  <c r="H645" i="1"/>
  <c r="E23" i="9"/>
  <c r="B23" i="9" s="1"/>
  <c r="I27" i="3"/>
  <c r="D1408" i="1"/>
  <c r="G1409" i="1"/>
  <c r="G1411" i="1"/>
  <c r="G1456" i="1"/>
  <c r="D22" i="7"/>
  <c r="G1454" i="1"/>
  <c r="E644" i="4"/>
  <c r="D638" i="1" s="1"/>
  <c r="G288" i="1"/>
  <c r="E273" i="9"/>
  <c r="B273" i="9" s="1"/>
  <c r="H260" i="1"/>
  <c r="H262" i="1"/>
  <c r="E263" i="4"/>
  <c r="D259" i="1" s="1"/>
  <c r="G191" i="1"/>
  <c r="G188" i="1"/>
  <c r="G184" i="1"/>
  <c r="G187" i="1"/>
  <c r="E47" i="9"/>
  <c r="B47" i="9" s="1"/>
  <c r="G186" i="1"/>
  <c r="B223" i="9"/>
  <c r="G181" i="1"/>
  <c r="E44" i="9"/>
  <c r="G180" i="1"/>
  <c r="G177" i="1"/>
  <c r="G175" i="1"/>
  <c r="H173" i="1"/>
  <c r="H174" i="1"/>
  <c r="H170" i="1"/>
  <c r="H169" i="1"/>
  <c r="H168" i="1"/>
  <c r="H167" i="1"/>
  <c r="F169" i="4"/>
  <c r="H165" i="1"/>
  <c r="H166" i="1"/>
  <c r="H163" i="1"/>
  <c r="H161" i="1"/>
  <c r="H155" i="1"/>
  <c r="H157" i="1"/>
  <c r="F159" i="4"/>
  <c r="E152" i="4"/>
  <c r="D148" i="1" s="1"/>
  <c r="E40" i="9"/>
  <c r="B40" i="9" s="1"/>
  <c r="H153" i="1"/>
  <c r="G378" i="1"/>
  <c r="G379" i="1"/>
  <c r="E363" i="4"/>
  <c r="D358" i="1" s="1"/>
  <c r="G371" i="1"/>
  <c r="G367" i="1"/>
  <c r="E350" i="4"/>
  <c r="D345" i="1" s="1"/>
  <c r="G132" i="1"/>
  <c r="H129" i="1"/>
  <c r="H130" i="1"/>
  <c r="H131" i="1"/>
  <c r="F134" i="4"/>
  <c r="H126" i="1"/>
  <c r="F128" i="4"/>
  <c r="H124" i="1"/>
  <c r="H125" i="1"/>
  <c r="H121" i="1"/>
  <c r="H123" i="1"/>
  <c r="G108" i="1"/>
  <c r="G113" i="1"/>
  <c r="E106" i="4"/>
  <c r="D102" i="1" s="1"/>
  <c r="G64" i="1"/>
  <c r="E31" i="9"/>
  <c r="B31" i="9" s="1"/>
  <c r="G66" i="1"/>
  <c r="F68" i="4"/>
  <c r="E27" i="9"/>
  <c r="B27" i="9" s="1"/>
  <c r="E33" i="9"/>
  <c r="B33" i="9" s="1"/>
  <c r="B215" i="9"/>
  <c r="E288" i="9"/>
  <c r="B288" i="9" s="1"/>
  <c r="E294" i="9"/>
  <c r="H1531" i="1"/>
  <c r="H1526" i="1"/>
  <c r="E296" i="9"/>
  <c r="B296" i="9" s="1"/>
  <c r="E287" i="9"/>
  <c r="B287" i="9" s="1"/>
  <c r="E300" i="9"/>
  <c r="B300" i="9" s="1"/>
  <c r="G1503" i="1"/>
  <c r="H1499" i="1"/>
  <c r="H1502" i="1"/>
  <c r="H1492" i="1"/>
  <c r="G1483" i="1"/>
  <c r="G1481" i="1"/>
  <c r="H1484" i="1"/>
  <c r="G1309" i="1"/>
  <c r="H1309" i="1"/>
  <c r="G1325" i="1"/>
  <c r="H1325" i="1"/>
  <c r="G1341" i="1"/>
  <c r="H1341" i="1"/>
  <c r="G1357" i="1"/>
  <c r="H1357" i="1"/>
  <c r="G1313" i="1"/>
  <c r="H1313" i="1"/>
  <c r="G1345" i="1"/>
  <c r="H1345" i="1"/>
  <c r="G1297" i="1"/>
  <c r="H1297" i="1"/>
  <c r="G1301" i="1"/>
  <c r="H1301" i="1"/>
  <c r="G1317" i="1"/>
  <c r="H1317" i="1"/>
  <c r="G1333" i="1"/>
  <c r="H1333" i="1"/>
  <c r="G1349" i="1"/>
  <c r="H1349" i="1"/>
  <c r="G1305" i="1"/>
  <c r="H1305" i="1"/>
  <c r="G1321" i="1"/>
  <c r="H1321" i="1"/>
  <c r="G1337" i="1"/>
  <c r="H1337" i="1"/>
  <c r="G1353" i="1"/>
  <c r="H1353" i="1"/>
  <c r="H1296"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J1440" i="1"/>
  <c r="G1442" i="1"/>
  <c r="I1442" i="1" s="1"/>
  <c r="J1444" i="1"/>
  <c r="J1445" i="1"/>
  <c r="H1446" i="1"/>
  <c r="H1449" i="1"/>
  <c r="I1449" i="1" s="1"/>
  <c r="J1449" i="1"/>
  <c r="H1450" i="1"/>
  <c r="H1457" i="1"/>
  <c r="I1457" i="1" s="1"/>
  <c r="J1457" i="1"/>
  <c r="H1458" i="1"/>
  <c r="H1461" i="1"/>
  <c r="G1465" i="1"/>
  <c r="I1465" i="1" s="1"/>
  <c r="G1471" i="1"/>
  <c r="G1476" i="1"/>
  <c r="I1476" i="1" s="1"/>
  <c r="H1482" i="1"/>
  <c r="H1490" i="1"/>
  <c r="H1500" i="1"/>
  <c r="G1505" i="1"/>
  <c r="H1508" i="1"/>
  <c r="G1513" i="1"/>
  <c r="H1516" i="1"/>
  <c r="G1521" i="1"/>
  <c r="G1529" i="1"/>
  <c r="H1532" i="1"/>
  <c r="G1537" i="1"/>
  <c r="H1540" i="1"/>
  <c r="G1545" i="1"/>
  <c r="H1548" i="1"/>
  <c r="G1553" i="1"/>
  <c r="H1556" i="1"/>
  <c r="G1561" i="1"/>
  <c r="H1564" i="1"/>
  <c r="G1569" i="1"/>
  <c r="H1572" i="1"/>
  <c r="G1577" i="1"/>
  <c r="D106" i="4"/>
  <c r="F140" i="4"/>
  <c r="D139" i="4"/>
  <c r="D215" i="4"/>
  <c r="F299" i="4"/>
  <c r="F317" i="4"/>
  <c r="D311" i="4"/>
  <c r="F345" i="4"/>
  <c r="D344" i="4"/>
  <c r="D459" i="4"/>
  <c r="F460" i="4"/>
  <c r="D580" i="4"/>
  <c r="H290" i="9"/>
  <c r="E290" i="9" s="1"/>
  <c r="B290" i="9" s="1"/>
  <c r="E87" i="5"/>
  <c r="D1065" i="1" s="1"/>
  <c r="F134" i="5"/>
  <c r="H291" i="9"/>
  <c r="E291" i="9" s="1"/>
  <c r="B291" i="9" s="1"/>
  <c r="E146" i="5"/>
  <c r="E68" i="5" s="1"/>
  <c r="J1441" i="1"/>
  <c r="J1464" i="1"/>
  <c r="J1468" i="1"/>
  <c r="J1474" i="1"/>
  <c r="J1479" i="1"/>
  <c r="D50" i="4"/>
  <c r="F65" i="4"/>
  <c r="F133" i="4"/>
  <c r="F196" i="4"/>
  <c r="D224" i="4"/>
  <c r="F231" i="4"/>
  <c r="F397" i="4"/>
  <c r="D396" i="4"/>
  <c r="F422" i="4"/>
  <c r="D421" i="4"/>
  <c r="D515" i="4"/>
  <c r="E528" i="4"/>
  <c r="E141" i="6"/>
  <c r="I24" i="3"/>
  <c r="H1298" i="1"/>
  <c r="G1300" i="1"/>
  <c r="H1302" i="1"/>
  <c r="G1304" i="1"/>
  <c r="H1306" i="1"/>
  <c r="G1308" i="1"/>
  <c r="G1312" i="1"/>
  <c r="G1316" i="1"/>
  <c r="H1318" i="1"/>
  <c r="G1320" i="1"/>
  <c r="G1324" i="1"/>
  <c r="G1328" i="1"/>
  <c r="H1330" i="1"/>
  <c r="G1332" i="1"/>
  <c r="G1336" i="1"/>
  <c r="G1340" i="1"/>
  <c r="G1344" i="1"/>
  <c r="G1348" i="1"/>
  <c r="H1350" i="1"/>
  <c r="G1352" i="1"/>
  <c r="G1356" i="1"/>
  <c r="G1360" i="1"/>
  <c r="G1364" i="1"/>
  <c r="H1366" i="1"/>
  <c r="G1368" i="1"/>
  <c r="G1372" i="1"/>
  <c r="G1376" i="1"/>
  <c r="G1380" i="1"/>
  <c r="G1384" i="1"/>
  <c r="G1388" i="1"/>
  <c r="G1392" i="1"/>
  <c r="G1396" i="1"/>
  <c r="G1400" i="1"/>
  <c r="G1404" i="1"/>
  <c r="G1412" i="1"/>
  <c r="G1416" i="1"/>
  <c r="G1420" i="1"/>
  <c r="G1424" i="1"/>
  <c r="G1428" i="1"/>
  <c r="G1432" i="1"/>
  <c r="G1440" i="1"/>
  <c r="I1440" i="1" s="1"/>
  <c r="G1444" i="1"/>
  <c r="I1444" i="1" s="1"/>
  <c r="H1447" i="1"/>
  <c r="I1447" i="1" s="1"/>
  <c r="J1447" i="1"/>
  <c r="H1448" i="1"/>
  <c r="H1451" i="1"/>
  <c r="J1451" i="1"/>
  <c r="H1452" i="1"/>
  <c r="I1452" i="1" s="1"/>
  <c r="H1455" i="1"/>
  <c r="I1455" i="1" s="1"/>
  <c r="J1455" i="1"/>
  <c r="H1456" i="1"/>
  <c r="H1459" i="1"/>
  <c r="I1459" i="1" s="1"/>
  <c r="J1459" i="1"/>
  <c r="H1460" i="1"/>
  <c r="G1501" i="1"/>
  <c r="H1504" i="1"/>
  <c r="G1506" i="1"/>
  <c r="G1509" i="1"/>
  <c r="H1512" i="1"/>
  <c r="G1514"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F8" i="4"/>
  <c r="D7" i="4"/>
  <c r="D124" i="4"/>
  <c r="F153" i="4"/>
  <c r="E163" i="4"/>
  <c r="D159" i="1" s="1"/>
  <c r="D263" i="4"/>
  <c r="E298" i="4"/>
  <c r="D363" i="4"/>
  <c r="E421" i="4"/>
  <c r="D484" i="4"/>
  <c r="F568" i="4"/>
  <c r="D567" i="4"/>
  <c r="F626" i="4"/>
  <c r="D625" i="4"/>
  <c r="F8" i="5"/>
  <c r="F191" i="5"/>
  <c r="D190" i="5"/>
  <c r="H311" i="9"/>
  <c r="E176" i="5"/>
  <c r="H1361" i="1"/>
  <c r="H1365" i="1"/>
  <c r="H1369" i="1"/>
  <c r="H1373" i="1"/>
  <c r="H1377" i="1"/>
  <c r="H1381" i="1"/>
  <c r="H1385" i="1"/>
  <c r="H1389" i="1"/>
  <c r="H1393" i="1"/>
  <c r="H1397" i="1"/>
  <c r="H1401" i="1"/>
  <c r="H1405" i="1"/>
  <c r="H1409" i="1"/>
  <c r="H1413" i="1"/>
  <c r="H1417" i="1"/>
  <c r="H1421" i="1"/>
  <c r="H1425" i="1"/>
  <c r="H1429" i="1"/>
  <c r="H1433" i="1"/>
  <c r="J1439" i="1"/>
  <c r="H1441" i="1"/>
  <c r="I1441" i="1" s="1"/>
  <c r="J1443" i="1"/>
  <c r="H1445" i="1"/>
  <c r="G1446" i="1"/>
  <c r="G1450" i="1"/>
  <c r="I1450" i="1" s="1"/>
  <c r="G1458" i="1"/>
  <c r="I1458" i="1" s="1"/>
  <c r="J1462" i="1"/>
  <c r="G1464" i="1"/>
  <c r="I1464" i="1" s="1"/>
  <c r="J1466" i="1"/>
  <c r="G1468" i="1"/>
  <c r="I1468" i="1" s="1"/>
  <c r="J1472" i="1"/>
  <c r="G1474" i="1"/>
  <c r="I1474" i="1" s="1"/>
  <c r="J1477" i="1"/>
  <c r="G1479" i="1"/>
  <c r="I1479" i="1" s="1"/>
  <c r="H1480" i="1"/>
  <c r="G1485" i="1"/>
  <c r="H1488" i="1"/>
  <c r="E7" i="4"/>
  <c r="D82" i="4"/>
  <c r="F164" i="4"/>
  <c r="D163" i="4"/>
  <c r="D644" i="4"/>
  <c r="F417" i="4"/>
  <c r="F473" i="4"/>
  <c r="D472" i="4"/>
  <c r="E515" i="4"/>
  <c r="D509" i="1" s="1"/>
  <c r="F170" i="5"/>
  <c r="D49" i="8"/>
  <c r="C1524" i="1" s="1"/>
  <c r="D643" i="4"/>
  <c r="E472" i="4"/>
  <c r="D466" i="1" s="1"/>
  <c r="E7" i="5"/>
  <c r="F45" i="5"/>
  <c r="D12" i="5"/>
  <c r="D7" i="5" s="1"/>
  <c r="D206" i="5"/>
  <c r="F207" i="5"/>
  <c r="F6" i="6"/>
  <c r="D5" i="6"/>
  <c r="F122" i="6"/>
  <c r="D114" i="6"/>
  <c r="D42" i="8"/>
  <c r="B44" i="9"/>
  <c r="B60" i="9"/>
  <c r="E484" i="4"/>
  <c r="D478" i="1" s="1"/>
  <c r="D529" i="4"/>
  <c r="D593" i="4"/>
  <c r="F594" i="4"/>
  <c r="F78" i="5"/>
  <c r="F238" i="5"/>
  <c r="D237" i="5"/>
  <c r="F246" i="5"/>
  <c r="D245" i="5"/>
  <c r="F90" i="6"/>
  <c r="D89" i="6"/>
  <c r="B24" i="9"/>
  <c r="B56" i="9"/>
  <c r="E89" i="9"/>
  <c r="B89" i="9" s="1"/>
  <c r="B92" i="9"/>
  <c r="B95" i="9"/>
  <c r="E121" i="9"/>
  <c r="B121" i="9" s="1"/>
  <c r="B124" i="9"/>
  <c r="B127" i="9"/>
  <c r="G162" i="9"/>
  <c r="E162" i="9" s="1"/>
  <c r="B162" i="9" s="1"/>
  <c r="F130" i="6"/>
  <c r="D129" i="6"/>
  <c r="B25" i="9"/>
  <c r="B29" i="9"/>
  <c r="B37" i="9"/>
  <c r="B41" i="9"/>
  <c r="B45" i="9"/>
  <c r="B49" i="9"/>
  <c r="B53" i="9"/>
  <c r="B57" i="9"/>
  <c r="B61" i="9"/>
  <c r="B65" i="9"/>
  <c r="B69" i="9"/>
  <c r="B71" i="9"/>
  <c r="E90" i="9"/>
  <c r="B90" i="9" s="1"/>
  <c r="E97" i="9"/>
  <c r="B97" i="9" s="1"/>
  <c r="B100" i="9"/>
  <c r="B103" i="9"/>
  <c r="E122" i="9"/>
  <c r="B122" i="9" s="1"/>
  <c r="E129" i="9"/>
  <c r="B129" i="9" s="1"/>
  <c r="B132" i="9"/>
  <c r="B135" i="9"/>
  <c r="D177" i="5"/>
  <c r="E245" i="5"/>
  <c r="D1222" i="1" s="1"/>
  <c r="D35" i="6"/>
  <c r="B154"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L213" i="9"/>
  <c r="G168" i="9"/>
  <c r="E168" i="9" s="1"/>
  <c r="B168" i="9" s="1"/>
  <c r="G167" i="9"/>
  <c r="E167" i="9" s="1"/>
  <c r="B167" i="9" s="1"/>
  <c r="H166" i="9"/>
  <c r="H165" i="9"/>
  <c r="G164" i="9"/>
  <c r="E164" i="9" s="1"/>
  <c r="B164" i="9" s="1"/>
  <c r="G165" i="9"/>
  <c r="G161" i="9"/>
  <c r="E161" i="9" s="1"/>
  <c r="B161" i="9" s="1"/>
  <c r="I10" i="9"/>
  <c r="E70" i="9"/>
  <c r="B70" i="9" s="1"/>
  <c r="E78" i="9"/>
  <c r="B78" i="9" s="1"/>
  <c r="E86" i="9"/>
  <c r="B86" i="9" s="1"/>
  <c r="E94" i="9"/>
  <c r="B94" i="9" s="1"/>
  <c r="E102" i="9"/>
  <c r="B102" i="9" s="1"/>
  <c r="E110" i="9"/>
  <c r="B110" i="9" s="1"/>
  <c r="E118" i="9"/>
  <c r="B118" i="9" s="1"/>
  <c r="E126" i="9"/>
  <c r="B126" i="9" s="1"/>
  <c r="E134" i="9"/>
  <c r="B134" i="9" s="1"/>
  <c r="B150" i="9"/>
  <c r="F217" i="9"/>
  <c r="B217" i="9" s="1"/>
  <c r="F249" i="9"/>
  <c r="B249" i="9" s="1"/>
  <c r="G163" i="9"/>
  <c r="E163" i="9" s="1"/>
  <c r="B163" i="9" s="1"/>
  <c r="B236" i="9"/>
  <c r="B268" i="9"/>
  <c r="E145" i="9"/>
  <c r="B145" i="9" s="1"/>
  <c r="E149" i="9"/>
  <c r="B149" i="9" s="1"/>
  <c r="E153" i="9"/>
  <c r="B153" i="9" s="1"/>
  <c r="E157" i="9"/>
  <c r="B157" i="9" s="1"/>
  <c r="B220" i="9"/>
  <c r="F233" i="9"/>
  <c r="B233" i="9" s="1"/>
  <c r="B252" i="9"/>
  <c r="F265" i="9"/>
  <c r="B265" i="9" s="1"/>
  <c r="B307" i="9"/>
  <c r="B147" i="9"/>
  <c r="B151" i="9"/>
  <c r="B155" i="9"/>
  <c r="B159" i="9"/>
  <c r="F225" i="9"/>
  <c r="B225" i="9" s="1"/>
  <c r="B244" i="9"/>
  <c r="F257" i="9"/>
  <c r="B257" i="9" s="1"/>
  <c r="B294" i="9"/>
  <c r="B298" i="9"/>
  <c r="B302" i="9"/>
  <c r="B227" i="9"/>
  <c r="B235" i="9"/>
  <c r="B243" i="9"/>
  <c r="B251" i="9"/>
  <c r="B259" i="9"/>
  <c r="B267" i="9"/>
  <c r="E293" i="9"/>
  <c r="B293" i="9" s="1"/>
  <c r="E297" i="9"/>
  <c r="B297" i="9" s="1"/>
  <c r="E301" i="9"/>
  <c r="B301" i="9" s="1"/>
  <c r="I29" i="3" l="1"/>
  <c r="D1436" i="1"/>
  <c r="F87" i="5"/>
  <c r="C1065" i="1"/>
  <c r="G346" i="1"/>
  <c r="H346" i="1"/>
  <c r="F213" i="9"/>
  <c r="B213" i="9" s="1"/>
  <c r="F351" i="4"/>
  <c r="F152" i="4"/>
  <c r="D68" i="5"/>
  <c r="G1112" i="1"/>
  <c r="H1112" i="1"/>
  <c r="F252" i="4"/>
  <c r="C248" i="1"/>
  <c r="I30" i="3"/>
  <c r="D1453" i="1"/>
  <c r="E166" i="9"/>
  <c r="B166" i="9" s="1"/>
  <c r="I1446" i="1"/>
  <c r="G21" i="9"/>
  <c r="F118" i="5"/>
  <c r="C1096" i="1"/>
  <c r="H294" i="1"/>
  <c r="G294" i="1"/>
  <c r="H1437" i="1"/>
  <c r="E408" i="4"/>
  <c r="D403" i="1" s="1"/>
  <c r="I1460" i="1"/>
  <c r="I1451" i="1"/>
  <c r="I1471" i="1"/>
  <c r="H31" i="3"/>
  <c r="C1469" i="1"/>
  <c r="F69" i="5"/>
  <c r="C1047" i="1"/>
  <c r="F258" i="5"/>
  <c r="C1235" i="1"/>
  <c r="H192" i="1"/>
  <c r="G192" i="1"/>
  <c r="H19" i="9"/>
  <c r="E19" i="9" s="1"/>
  <c r="B19" i="9" s="1"/>
  <c r="I1456" i="1"/>
  <c r="C1453" i="1"/>
  <c r="D5" i="7"/>
  <c r="H30" i="3"/>
  <c r="E151" i="4"/>
  <c r="I17" i="3" s="1"/>
  <c r="H21" i="9"/>
  <c r="E21" i="9" s="1"/>
  <c r="B21" i="9" s="1"/>
  <c r="H148" i="1"/>
  <c r="G148" i="1"/>
  <c r="D43" i="8"/>
  <c r="G313" i="9" s="1"/>
  <c r="E313" i="9" s="1"/>
  <c r="D6" i="5"/>
  <c r="H20" i="3"/>
  <c r="F7" i="5"/>
  <c r="C985" i="1"/>
  <c r="F89" i="6"/>
  <c r="C1383" i="1"/>
  <c r="H23" i="3"/>
  <c r="C1214" i="1"/>
  <c r="F643" i="4"/>
  <c r="C637" i="1"/>
  <c r="F644" i="4"/>
  <c r="C638" i="1"/>
  <c r="F82" i="4"/>
  <c r="C78" i="1"/>
  <c r="I22" i="3"/>
  <c r="D1153" i="1"/>
  <c r="F567" i="4"/>
  <c r="C561" i="1"/>
  <c r="F363" i="4"/>
  <c r="C358" i="1"/>
  <c r="F515" i="4"/>
  <c r="C509" i="1"/>
  <c r="F224" i="4"/>
  <c r="C220" i="1"/>
  <c r="F50" i="4"/>
  <c r="C46" i="1"/>
  <c r="F344" i="4"/>
  <c r="C339" i="1"/>
  <c r="D298" i="4"/>
  <c r="H25" i="3"/>
  <c r="F35" i="6"/>
  <c r="C1329" i="1"/>
  <c r="F129" i="6"/>
  <c r="C1423" i="1"/>
  <c r="F593" i="4"/>
  <c r="C587" i="1"/>
  <c r="F114" i="6"/>
  <c r="C1408" i="1"/>
  <c r="H27" i="3"/>
  <c r="E6" i="5"/>
  <c r="I20" i="3"/>
  <c r="D985" i="1"/>
  <c r="F472" i="4"/>
  <c r="C466" i="1"/>
  <c r="F163" i="4"/>
  <c r="C159" i="1"/>
  <c r="E6" i="4"/>
  <c r="D3" i="1"/>
  <c r="E407" i="4"/>
  <c r="D402" i="1" s="1"/>
  <c r="D293" i="1"/>
  <c r="F124" i="4"/>
  <c r="C120" i="1"/>
  <c r="I28" i="3"/>
  <c r="D1435" i="1"/>
  <c r="F421" i="4"/>
  <c r="D420" i="4"/>
  <c r="C415" i="1"/>
  <c r="D350" i="4"/>
  <c r="F68" i="5"/>
  <c r="H21" i="3"/>
  <c r="C1046" i="1"/>
  <c r="F580" i="4"/>
  <c r="C574" i="1"/>
  <c r="F106" i="4"/>
  <c r="C102" i="1"/>
  <c r="E165" i="9"/>
  <c r="B165" i="9" s="1"/>
  <c r="B192" i="9"/>
  <c r="F245" i="5"/>
  <c r="C1222" i="1"/>
  <c r="F529" i="4"/>
  <c r="D528" i="4"/>
  <c r="C523" i="1"/>
  <c r="G311" i="9"/>
  <c r="E311" i="9" s="1"/>
  <c r="B311" i="9" s="1"/>
  <c r="F206" i="5"/>
  <c r="C1183" i="1"/>
  <c r="G1524" i="1"/>
  <c r="H1524" i="1"/>
  <c r="G310" i="9"/>
  <c r="E310" i="9" s="1"/>
  <c r="B310" i="9" s="1"/>
  <c r="F190" i="5"/>
  <c r="C1167" i="1"/>
  <c r="F625" i="4"/>
  <c r="C619" i="1"/>
  <c r="F484" i="4"/>
  <c r="C478" i="1"/>
  <c r="F263" i="4"/>
  <c r="C259" i="1"/>
  <c r="D6" i="4"/>
  <c r="F7" i="4"/>
  <c r="C3" i="1"/>
  <c r="E237" i="5"/>
  <c r="F237" i="5" s="1"/>
  <c r="D151" i="4"/>
  <c r="F311" i="4"/>
  <c r="C306" i="1"/>
  <c r="F215" i="4"/>
  <c r="C211" i="1"/>
  <c r="G308" i="9"/>
  <c r="E308" i="9" s="1"/>
  <c r="B308" i="9" s="1"/>
  <c r="F177" i="5"/>
  <c r="D176" i="5"/>
  <c r="C1154" i="1"/>
  <c r="I21" i="3"/>
  <c r="D1046" i="1"/>
  <c r="I34" i="3"/>
  <c r="C1517" i="1"/>
  <c r="D141" i="6"/>
  <c r="G318" i="9" s="1"/>
  <c r="E318" i="9" s="1"/>
  <c r="F5" i="6"/>
  <c r="H24" i="3"/>
  <c r="C1299" i="1"/>
  <c r="F12" i="5"/>
  <c r="C990" i="1"/>
  <c r="E420" i="4"/>
  <c r="D415" i="1"/>
  <c r="E636" i="4"/>
  <c r="D630" i="1" s="1"/>
  <c r="D522" i="1"/>
  <c r="F396" i="4"/>
  <c r="C391" i="1"/>
  <c r="F146" i="5"/>
  <c r="D1124" i="1"/>
  <c r="G1065" i="1"/>
  <c r="H1065" i="1"/>
  <c r="F459" i="4"/>
  <c r="C453" i="1"/>
  <c r="F139" i="4"/>
  <c r="C135" i="1"/>
  <c r="H1047" i="1" l="1"/>
  <c r="G1047" i="1"/>
  <c r="H1235" i="1"/>
  <c r="G1235" i="1"/>
  <c r="G1469" i="1"/>
  <c r="H1469" i="1"/>
  <c r="H248" i="1"/>
  <c r="G248" i="1"/>
  <c r="G1096" i="1"/>
  <c r="H1096" i="1"/>
  <c r="H29" i="3"/>
  <c r="C1436" i="1"/>
  <c r="G316" i="9"/>
  <c r="E316" i="9" s="1"/>
  <c r="G1453" i="1"/>
  <c r="H1453" i="1"/>
  <c r="D147" i="1"/>
  <c r="E289" i="4"/>
  <c r="E290" i="4" s="1"/>
  <c r="D286" i="1" s="1"/>
  <c r="K1451" i="9"/>
  <c r="C1518" i="1"/>
  <c r="G1518" i="1" s="1"/>
  <c r="I35" i="3"/>
  <c r="G314" i="9"/>
  <c r="E314" i="9" s="1"/>
  <c r="B314" i="9" s="1"/>
  <c r="G453" i="1"/>
  <c r="H453" i="1"/>
  <c r="G1299" i="1"/>
  <c r="H1299" i="1"/>
  <c r="G478" i="1"/>
  <c r="H478" i="1"/>
  <c r="D408" i="4"/>
  <c r="F350" i="4"/>
  <c r="C345" i="1"/>
  <c r="G1408" i="1"/>
  <c r="H1408" i="1"/>
  <c r="G1423" i="1"/>
  <c r="H1423" i="1"/>
  <c r="G46" i="1"/>
  <c r="H46" i="1"/>
  <c r="G220" i="1"/>
  <c r="H220" i="1"/>
  <c r="G358" i="1"/>
  <c r="H358" i="1"/>
  <c r="G135" i="1"/>
  <c r="H135" i="1"/>
  <c r="G1154" i="1"/>
  <c r="H1154" i="1"/>
  <c r="H17" i="3"/>
  <c r="D289" i="4"/>
  <c r="F151" i="4"/>
  <c r="C147" i="1"/>
  <c r="D290" i="4"/>
  <c r="D412" i="4"/>
  <c r="H16" i="3"/>
  <c r="F6" i="4"/>
  <c r="C2" i="1"/>
  <c r="G1183" i="1"/>
  <c r="H1183" i="1"/>
  <c r="D636" i="4"/>
  <c r="F528" i="4"/>
  <c r="C522" i="1"/>
  <c r="H1518" i="1"/>
  <c r="G102" i="1"/>
  <c r="H102" i="1"/>
  <c r="G1046" i="1"/>
  <c r="H1046" i="1"/>
  <c r="G415" i="1"/>
  <c r="H415" i="1"/>
  <c r="F298" i="4"/>
  <c r="D407" i="4"/>
  <c r="C293" i="1"/>
  <c r="G638" i="1"/>
  <c r="H638" i="1"/>
  <c r="B313" i="9"/>
  <c r="G1383" i="1"/>
  <c r="H1383" i="1"/>
  <c r="E317" i="9"/>
  <c r="B318" i="9"/>
  <c r="G1167" i="1"/>
  <c r="H1167" i="1"/>
  <c r="G523" i="1"/>
  <c r="H523" i="1"/>
  <c r="G159" i="1"/>
  <c r="H159" i="1"/>
  <c r="G391" i="1"/>
  <c r="H391" i="1"/>
  <c r="H1517" i="1"/>
  <c r="G1517" i="1"/>
  <c r="G211" i="1"/>
  <c r="H211" i="1"/>
  <c r="E635" i="4"/>
  <c r="D629" i="1" s="1"/>
  <c r="D414" i="1"/>
  <c r="G990" i="1"/>
  <c r="H990" i="1"/>
  <c r="F176" i="5"/>
  <c r="D175" i="5"/>
  <c r="G278" i="9" s="1"/>
  <c r="H22" i="3"/>
  <c r="C1153" i="1"/>
  <c r="I23" i="3"/>
  <c r="D1214" i="1"/>
  <c r="G1214" i="1" s="1"/>
  <c r="G259" i="1"/>
  <c r="H259" i="1"/>
  <c r="G619" i="1"/>
  <c r="H619" i="1"/>
  <c r="D635" i="4"/>
  <c r="F420" i="4"/>
  <c r="C414" i="1"/>
  <c r="G120" i="1"/>
  <c r="H120" i="1"/>
  <c r="G466" i="1"/>
  <c r="H466" i="1"/>
  <c r="D984" i="1"/>
  <c r="G587" i="1"/>
  <c r="H587" i="1"/>
  <c r="G1329" i="1"/>
  <c r="H1329" i="1"/>
  <c r="G339" i="1"/>
  <c r="H339" i="1"/>
  <c r="G509" i="1"/>
  <c r="H509" i="1"/>
  <c r="G561" i="1"/>
  <c r="H561" i="1"/>
  <c r="E175" i="5"/>
  <c r="D1152" i="1" s="1"/>
  <c r="G306" i="1"/>
  <c r="H306" i="1"/>
  <c r="G1222" i="1"/>
  <c r="H1222" i="1"/>
  <c r="G574" i="1"/>
  <c r="H574" i="1"/>
  <c r="E412" i="4"/>
  <c r="I16" i="3"/>
  <c r="D2" i="1"/>
  <c r="G78" i="1"/>
  <c r="H78" i="1"/>
  <c r="G637" i="1"/>
  <c r="H637" i="1"/>
  <c r="F6" i="5"/>
  <c r="C984" i="1"/>
  <c r="G1124" i="1"/>
  <c r="H1124" i="1"/>
  <c r="F141" i="6"/>
  <c r="C1435" i="1"/>
  <c r="H9" i="3" s="1"/>
  <c r="H28" i="3"/>
  <c r="H3" i="1"/>
  <c r="G3" i="1"/>
  <c r="G985" i="1"/>
  <c r="H985" i="1"/>
  <c r="G285" i="9" l="1"/>
  <c r="E285" i="9" s="1"/>
  <c r="B285" i="9" s="1"/>
  <c r="H278" i="9"/>
  <c r="E278" i="9" s="1"/>
  <c r="B278" i="9" s="1"/>
  <c r="B316" i="9"/>
  <c r="E315" i="9"/>
  <c r="I10" i="3" s="1"/>
  <c r="H1436" i="1"/>
  <c r="G1436" i="1"/>
  <c r="D285" i="1"/>
  <c r="E413" i="4"/>
  <c r="D408" i="1" s="1"/>
  <c r="E291" i="4"/>
  <c r="D287" i="1" s="1"/>
  <c r="H11" i="3"/>
  <c r="N3" i="9" s="1"/>
  <c r="E312" i="9"/>
  <c r="K3" i="9"/>
  <c r="I9" i="3"/>
  <c r="H1214" i="1"/>
  <c r="G147" i="1"/>
  <c r="H147" i="1"/>
  <c r="F408" i="4"/>
  <c r="C403" i="1"/>
  <c r="G414" i="1"/>
  <c r="H414" i="1"/>
  <c r="E639" i="4"/>
  <c r="D407" i="1"/>
  <c r="G1153" i="1"/>
  <c r="H1153" i="1"/>
  <c r="G522" i="1"/>
  <c r="H522" i="1"/>
  <c r="D639" i="4"/>
  <c r="F412" i="4"/>
  <c r="C407" i="1"/>
  <c r="G1435" i="1"/>
  <c r="H1435" i="1"/>
  <c r="G984" i="1"/>
  <c r="H984" i="1"/>
  <c r="F635" i="4"/>
  <c r="C629" i="1"/>
  <c r="G293" i="1"/>
  <c r="H293" i="1"/>
  <c r="H2" i="1"/>
  <c r="G2" i="1"/>
  <c r="F290" i="4"/>
  <c r="C286" i="1"/>
  <c r="D291" i="4"/>
  <c r="F289" i="4"/>
  <c r="D413" i="4"/>
  <c r="D414" i="4" s="1"/>
  <c r="C285" i="1"/>
  <c r="G345" i="1"/>
  <c r="H345" i="1"/>
  <c r="F175" i="5"/>
  <c r="C1152" i="1"/>
  <c r="H8" i="3" s="1"/>
  <c r="F407" i="4"/>
  <c r="C402" i="1"/>
  <c r="F636" i="4"/>
  <c r="C630" i="1"/>
  <c r="E277" i="9" l="1"/>
  <c r="I8" i="3" s="1"/>
  <c r="E415" i="4"/>
  <c r="D410" i="1" s="1"/>
  <c r="E414" i="4"/>
  <c r="D409" i="1" s="1"/>
  <c r="E640" i="4"/>
  <c r="E642" i="4" s="1"/>
  <c r="I11" i="3"/>
  <c r="M3" i="9"/>
  <c r="C409" i="1"/>
  <c r="G630" i="1"/>
  <c r="H630" i="1"/>
  <c r="F291" i="4"/>
  <c r="C287" i="1"/>
  <c r="G629" i="1"/>
  <c r="H629" i="1"/>
  <c r="G402" i="1"/>
  <c r="H402" i="1"/>
  <c r="G1152" i="1"/>
  <c r="H1152" i="1"/>
  <c r="G285" i="1"/>
  <c r="H285" i="1"/>
  <c r="G286" i="1"/>
  <c r="H286" i="1"/>
  <c r="E641" i="4"/>
  <c r="D633" i="1"/>
  <c r="D640" i="4"/>
  <c r="D641" i="4" s="1"/>
  <c r="D415" i="4"/>
  <c r="F413" i="4"/>
  <c r="C408" i="1"/>
  <c r="F639" i="4"/>
  <c r="C633" i="1"/>
  <c r="G407" i="1"/>
  <c r="H407" i="1"/>
  <c r="G403" i="1"/>
  <c r="H403" i="1"/>
  <c r="D634" i="1" l="1"/>
  <c r="F414" i="4"/>
  <c r="G408" i="1"/>
  <c r="H408" i="1"/>
  <c r="E646" i="4"/>
  <c r="D636" i="1"/>
  <c r="G409" i="1"/>
  <c r="H409" i="1"/>
  <c r="F641" i="4"/>
  <c r="C635" i="1"/>
  <c r="D642" i="4"/>
  <c r="D645" i="4" s="1"/>
  <c r="F640" i="4"/>
  <c r="C634" i="1"/>
  <c r="G633" i="1"/>
  <c r="H633" i="1"/>
  <c r="E645" i="4"/>
  <c r="D635" i="1"/>
  <c r="F415" i="4"/>
  <c r="C410" i="1"/>
  <c r="G287" i="1"/>
  <c r="H287" i="1"/>
  <c r="G634" i="1" l="1"/>
  <c r="H634" i="1"/>
  <c r="I19" i="3"/>
  <c r="D640" i="1"/>
  <c r="D646" i="4"/>
  <c r="F642" i="4"/>
  <c r="C636" i="1"/>
  <c r="F645" i="4"/>
  <c r="H18" i="3"/>
  <c r="C639" i="1"/>
  <c r="I18" i="3"/>
  <c r="D639" i="1"/>
  <c r="G410" i="1"/>
  <c r="H410" i="1"/>
  <c r="G635" i="1"/>
  <c r="H635" i="1"/>
  <c r="G636" i="1" l="1"/>
  <c r="H636" i="1"/>
  <c r="G639" i="1"/>
  <c r="H639" i="1"/>
  <c r="F646" i="4"/>
  <c r="H19" i="3"/>
  <c r="C640" i="1"/>
  <c r="G276" i="9"/>
  <c r="E276" i="9" s="1"/>
  <c r="B276" i="9" s="1"/>
  <c r="G640" i="1" l="1"/>
  <c r="H640" i="1"/>
  <c r="H7" i="3"/>
  <c r="J3" i="9" l="1"/>
  <c r="L272" i="9" l="1"/>
  <c r="M272" i="9"/>
  <c r="H274" i="9"/>
  <c r="H18" i="9"/>
  <c r="G274" i="9"/>
  <c r="G18" i="9"/>
  <c r="G15" i="9"/>
  <c r="J8" i="9"/>
  <c r="K10" i="9"/>
  <c r="L15" i="9"/>
  <c r="K9" i="9"/>
  <c r="G17" i="9"/>
  <c r="I9" i="9"/>
  <c r="G16" i="9"/>
  <c r="H16" i="9"/>
  <c r="I5" i="9"/>
  <c r="K12" i="9"/>
  <c r="J7" i="9"/>
  <c r="K13" i="9"/>
  <c r="I7" i="9"/>
  <c r="L16" i="9"/>
  <c r="K7" i="9"/>
  <c r="J11" i="9"/>
  <c r="I13" i="9"/>
  <c r="K11" i="9"/>
  <c r="K8" i="9"/>
  <c r="J13" i="9"/>
  <c r="I6" i="9"/>
  <c r="H17" i="9"/>
  <c r="I11" i="9"/>
  <c r="J6" i="9"/>
  <c r="H15" i="9"/>
  <c r="I8" i="9"/>
  <c r="M15" i="9"/>
  <c r="J17" i="9"/>
  <c r="J9" i="9"/>
  <c r="M16" i="9"/>
  <c r="J10" i="9"/>
  <c r="K5" i="9"/>
  <c r="J12" i="9"/>
  <c r="I17" i="9"/>
  <c r="K6" i="9"/>
  <c r="I12" i="9"/>
  <c r="J5" i="9"/>
  <c r="F272" i="9" l="1"/>
  <c r="B272" i="9" s="1"/>
  <c r="E17" i="9"/>
  <c r="B17" i="9" s="1"/>
  <c r="E6" i="9"/>
  <c r="B6" i="9" s="1"/>
  <c r="E13" i="9"/>
  <c r="B13" i="9" s="1"/>
  <c r="E7" i="9"/>
  <c r="B7" i="9" s="1"/>
  <c r="E10" i="9"/>
  <c r="B10" i="9" s="1"/>
  <c r="E11" i="9"/>
  <c r="B11" i="9" s="1"/>
  <c r="E16" i="9"/>
  <c r="F15" i="9"/>
  <c r="E18" i="9"/>
  <c r="B18" i="9" s="1"/>
  <c r="E5" i="9"/>
  <c r="E12" i="9"/>
  <c r="B12" i="9" s="1"/>
  <c r="E15" i="9"/>
  <c r="E8" i="9"/>
  <c r="B8" i="9" s="1"/>
  <c r="F16" i="9"/>
  <c r="E9" i="9"/>
  <c r="B9" i="9" s="1"/>
  <c r="E274" i="9"/>
  <c r="F20" i="9"/>
  <c r="F14" i="9" l="1"/>
  <c r="F3" i="9" s="1"/>
  <c r="B16" i="9"/>
  <c r="B274" i="9"/>
  <c r="E20" i="9"/>
  <c r="I7" i="3"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<sst xmlns="http://schemas.openxmlformats.org/spreadsheetml/2006/main" count="4374" uniqueCount="3426">
  <si>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</si>
  <si>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</si>
  <si>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</si>
  <si>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</si>
  <si>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</si>
  <si>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</si>
  <si>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</si>
  <si>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</si>
  <si>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</si>
  <si>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</si>
  <si>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</si>
  <si>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</si>
  <si>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</si>
  <si>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</si>
  <si>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</si>
  <si>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</si>
  <si>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</si>
  <si>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</si>
  <si>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</si>
  <si>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</si>
  <si>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</si>
  <si>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</si>
  <si>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</si>
  <si>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</si>
  <si>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</si>
  <si>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</si>
  <si>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</si>
  <si>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</si>
  <si>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</si>
  <si>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</si>
  <si>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</si>
  <si>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ĐAKOVAČKI SELCI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</si>
  <si>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</si>
  <si>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</si>
  <si>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</si>
  <si>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</si>
  <si>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</si>
  <si>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</si>
  <si>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</si>
  <si>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</si>
  <si>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</si>
  <si>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</si>
  <si>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</si>
  <si>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</si>
  <si>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</si>
  <si>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</si>
  <si>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</si>
  <si>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</si>
  <si>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</si>
  <si>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9097 - OSNOVNA ŠKOLA ĐAKOVAČKI SELCI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</si>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</sst>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75" defaultRowHeight="14.95" customHeight="1" x14ac:dyDescent="0.2"/>
  <cols>
    <col min="1" max="1" width="5.125" customWidth="1"/>
    <col min="2" max="2" width="8.375" customWidth="1"/>
    <col min="3" max="12" width="17.6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698041.02</v>
      </c>
      <c r="D2" s="6">
        <f>'PR-RAS'!E6</f>
        <v>797633.44000000006</v>
      </c>
      <c r="E2" s="6">
        <v>0</v>
      </c>
      <c r="F2" s="6">
        <v>0</v>
      </c>
      <c r="G2" s="7">
        <f t="shared" ref="G2:G264" si="0">(B2/1000)*(C2*1+D2*2)</f>
        <v>2293.3079000000002</v>
      </c>
      <c r="H2" s="7">
        <f t="shared" ref="H2:H264"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628522.72</v>
      </c>
      <c r="D46" s="1">
        <f>'PR-RAS'!E50</f>
        <v>725972.53</v>
      </c>
      <c r="E46" s="1">
        <v>0</v>
      </c>
      <c r="F46" s="1">
        <v>0</v>
      </c>
      <c r="G46" s="2">
        <f t="shared" si="0"/>
        <v>93621.050099999993</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583923.90999999992</v>
      </c>
      <c r="D64" s="1">
        <f>'PR-RAS'!E68</f>
        <v>725972.53</v>
      </c>
      <c r="E64" s="1">
        <v>0</v>
      </c>
      <c r="F64" s="1">
        <v>0</v>
      </c>
      <c r="G64" s="2">
        <f t="shared" si="0"/>
        <v>128259.74511</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577430.59</v>
      </c>
      <c r="D65" s="1">
        <f>'PR-RAS'!E69</f>
        <v>719425.17</v>
      </c>
      <c r="E65" s="1">
        <v>0</v>
      </c>
      <c r="F65" s="1">
        <v>0</v>
      </c>
      <c r="G65" s="2">
        <f t="shared" si="0"/>
        <v>129041.97952000001</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6493.32</v>
      </c>
      <c r="D66" s="1">
        <f>'PR-RAS'!E70</f>
        <v>6547.36</v>
      </c>
      <c r="E66" s="1">
        <v>0</v>
      </c>
      <c r="F66" s="1">
        <v>0</v>
      </c>
      <c r="G66" s="2">
        <f t="shared" si="0"/>
        <v>1273.2226000000001</v>
      </c>
      <c r="H66" s="2">
        <f t="shared" si="1"/>
        <v>0.67999999999938154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44598.810000000005</v>
      </c>
      <c r="D73" s="1">
        <f>'PR-RAS'!E77</f>
        <v>0</v>
      </c>
      <c r="E73" s="1">
        <v>0</v>
      </c>
      <c r="F73" s="1">
        <v>0</v>
      </c>
      <c r="G73" s="2">
        <f t="shared" si="0"/>
        <v>3211.1143200000001</v>
      </c>
      <c r="H73" s="2">
        <f t="shared" si="1"/>
        <v>0.18999999999505235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33506.660000000003</v>
      </c>
      <c r="D76" s="1">
        <f>'PR-RAS'!E80</f>
        <v>0</v>
      </c>
      <c r="E76" s="1">
        <v>0</v>
      </c>
      <c r="F76" s="1">
        <v>0</v>
      </c>
      <c r="G76" s="2">
        <f t="shared" si="0"/>
        <v>2512.9995000000004</v>
      </c>
      <c r="H76" s="2">
        <f t="shared" si="1"/>
        <v>0.33999999999650754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11092.15</v>
      </c>
      <c r="D77" s="1">
        <f>'PR-RAS'!E81</f>
        <v>0</v>
      </c>
      <c r="E77" s="1">
        <v>0</v>
      </c>
      <c r="F77" s="1">
        <v>0</v>
      </c>
      <c r="G77" s="2">
        <f t="shared" si="0"/>
        <v>843.00339999999994</v>
      </c>
      <c r="H77" s="2">
        <f t="shared" si="1"/>
        <v>0.1499999999996362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353.44</v>
      </c>
      <c r="D102" s="1">
        <f>'PR-RAS'!E106</f>
        <v>569.14</v>
      </c>
      <c r="E102" s="1">
        <v>0</v>
      </c>
      <c r="F102" s="1">
        <v>0</v>
      </c>
      <c r="G102" s="2">
        <f t="shared" si="0"/>
        <v>150.66372000000001</v>
      </c>
      <c r="H102" s="2">
        <f t="shared" si="1"/>
        <v>0.57999999999998408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353.44</v>
      </c>
      <c r="D108" s="1">
        <f>'PR-RAS'!E112</f>
        <v>569.14</v>
      </c>
      <c r="E108" s="1">
        <v>0</v>
      </c>
      <c r="F108" s="1">
        <v>0</v>
      </c>
      <c r="G108" s="2">
        <f t="shared" si="0"/>
        <v>159.61403999999999</v>
      </c>
      <c r="H108" s="2">
        <f t="shared" si="1"/>
        <v>0.57999999999998408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353.44</v>
      </c>
      <c r="D113" s="1">
        <f>'PR-RAS'!E117</f>
        <v>569.14</v>
      </c>
      <c r="E113" s="1">
        <v>0</v>
      </c>
      <c r="F113" s="1">
        <v>0</v>
      </c>
      <c r="G113" s="2">
        <f t="shared" si="0"/>
        <v>167.07264000000001</v>
      </c>
      <c r="H113" s="2">
        <f t="shared" si="1"/>
        <v>0.57999999999998408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3820.43</v>
      </c>
      <c r="D120" s="1">
        <f>'PR-RAS'!E124</f>
        <v>2804.6400000000003</v>
      </c>
      <c r="E120" s="1">
        <v>0</v>
      </c>
      <c r="F120" s="1">
        <v>0</v>
      </c>
      <c r="G120" s="2">
        <f t="shared" si="0"/>
        <v>1122.1354900000001</v>
      </c>
      <c r="H120" s="2">
        <f t="shared" si="1"/>
        <v>0.78999999999950887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2576.62</v>
      </c>
      <c r="D121" s="1">
        <f>'PR-RAS'!E125</f>
        <v>1365.9</v>
      </c>
      <c r="E121" s="1">
        <v>0</v>
      </c>
      <c r="F121" s="1">
        <v>0</v>
      </c>
      <c r="G121" s="2">
        <f t="shared" si="0"/>
        <v>637.0104</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28.5</v>
      </c>
      <c r="D122" s="1">
        <f>'PR-RAS'!E126</f>
        <v>0</v>
      </c>
      <c r="E122" s="1">
        <v>0</v>
      </c>
      <c r="F122" s="1">
        <v>0</v>
      </c>
      <c r="G122" s="2">
        <f t="shared" si="0"/>
        <v>3.4485000000000001</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2548.12</v>
      </c>
      <c r="D123" s="1">
        <f>'PR-RAS'!E127</f>
        <v>1365.9</v>
      </c>
      <c r="E123" s="1">
        <v>0</v>
      </c>
      <c r="F123" s="1">
        <v>0</v>
      </c>
      <c r="G123" s="2">
        <f t="shared" si="0"/>
        <v>644.15023999999994</v>
      </c>
      <c r="H123" s="2">
        <f t="shared" si="1"/>
        <v>0.21999999999979991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1243.81</v>
      </c>
      <c r="D124" s="1">
        <f>'PR-RAS'!E128</f>
        <v>1438.74</v>
      </c>
      <c r="E124" s="1">
        <v>0</v>
      </c>
      <c r="F124" s="1">
        <v>0</v>
      </c>
      <c r="G124" s="2">
        <f t="shared" si="0"/>
        <v>506.91866999999996</v>
      </c>
      <c r="H124" s="2">
        <f t="shared" si="1"/>
        <v>0.45000000000004547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1243.81</v>
      </c>
      <c r="D125" s="1">
        <f>'PR-RAS'!E129</f>
        <v>1336.78</v>
      </c>
      <c r="E125" s="1">
        <v>0</v>
      </c>
      <c r="F125" s="1">
        <v>0</v>
      </c>
      <c r="G125" s="2">
        <f t="shared" si="0"/>
        <v>485.75387999999998</v>
      </c>
      <c r="H125" s="2">
        <f t="shared" si="1"/>
        <v>0.41000000000008185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101.96</v>
      </c>
      <c r="E126" s="1">
        <v>0</v>
      </c>
      <c r="F126" s="1">
        <v>0</v>
      </c>
      <c r="G126" s="2">
        <f t="shared" si="0"/>
        <v>25.49</v>
      </c>
      <c r="H126" s="2">
        <f t="shared" si="1"/>
        <v>4.0000000000006253E-2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65344.43</v>
      </c>
      <c r="D129" s="1">
        <f>'PR-RAS'!E133</f>
        <v>68287.13</v>
      </c>
      <c r="E129" s="1">
        <v>0</v>
      </c>
      <c r="F129" s="1">
        <v>0</v>
      </c>
      <c r="G129" s="2">
        <f t="shared" si="0"/>
        <v>25845.59232</v>
      </c>
      <c r="H129" s="2">
        <f t="shared" si="1"/>
        <v>0.56000000000494765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65344.43</v>
      </c>
      <c r="D130" s="1">
        <f>'PR-RAS'!E134</f>
        <v>68287.13</v>
      </c>
      <c r="E130" s="1">
        <v>0</v>
      </c>
      <c r="F130" s="1">
        <v>0</v>
      </c>
      <c r="G130" s="2">
        <f t="shared" si="0"/>
        <v>26047.511010000002</v>
      </c>
      <c r="H130" s="2">
        <f t="shared" si="1"/>
        <v>0.56000000000494765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63961.01</v>
      </c>
      <c r="D131" s="1">
        <f>'PR-RAS'!E135</f>
        <v>67015.63</v>
      </c>
      <c r="E131" s="1">
        <v>0</v>
      </c>
      <c r="F131" s="1">
        <v>0</v>
      </c>
      <c r="G131" s="2">
        <f t="shared" si="0"/>
        <v>25738.995100000004</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1383.42</v>
      </c>
      <c r="D132" s="1">
        <f>'PR-RAS'!E136</f>
        <v>1271.5</v>
      </c>
      <c r="E132" s="1">
        <v>0</v>
      </c>
      <c r="F132" s="1">
        <v>0</v>
      </c>
      <c r="G132" s="2">
        <f t="shared" si="0"/>
        <v>514.36102000000005</v>
      </c>
      <c r="H132" s="2">
        <f t="shared" si="1"/>
        <v>0.92000000000007276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670827.1399999999</v>
      </c>
      <c r="D147" s="1">
        <f>'PR-RAS'!E151</f>
        <v>791674.43</v>
      </c>
      <c r="E147" s="1">
        <v>0</v>
      </c>
      <c r="F147" s="1">
        <v>0</v>
      </c>
      <c r="G147" s="2">
        <f t="shared" si="0"/>
        <v>329109.696</v>
      </c>
      <c r="H147" s="2">
        <f t="shared" si="1"/>
        <v>0.56999999994877726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540649.96</v>
      </c>
      <c r="D148" s="1">
        <f>'PR-RAS'!E152</f>
        <v>686042.59</v>
      </c>
      <c r="E148" s="1">
        <v>0</v>
      </c>
      <c r="F148" s="1">
        <v>0</v>
      </c>
      <c r="G148" s="2">
        <f t="shared" si="0"/>
        <v>281172.06557999999</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444658.79</v>
      </c>
      <c r="D149" s="1">
        <f>'PR-RAS'!E153</f>
        <v>562122.81999999995</v>
      </c>
      <c r="E149" s="1">
        <v>0</v>
      </c>
      <c r="F149" s="1">
        <v>0</v>
      </c>
      <c r="G149" s="2">
        <f t="shared" si="0"/>
        <v>232197.85563999997</v>
      </c>
      <c r="H149" s="2">
        <f t="shared" si="1"/>
        <v>0.3900000000721775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426540.04</v>
      </c>
      <c r="D150" s="1">
        <f>'PR-RAS'!E154</f>
        <v>540922.56999999995</v>
      </c>
      <c r="E150" s="1">
        <v>0</v>
      </c>
      <c r="F150" s="1">
        <v>0</v>
      </c>
      <c r="G150" s="2">
        <f t="shared" si="0"/>
        <v>224749.39181999999</v>
      </c>
      <c r="H150" s="2">
        <f t="shared" si="1"/>
        <v>0.47000000003026798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8420.2199999999993</v>
      </c>
      <c r="D152" s="1">
        <f>'PR-RAS'!E156</f>
        <v>8486.3700000000008</v>
      </c>
      <c r="E152" s="1">
        <v>0</v>
      </c>
      <c r="F152" s="1">
        <v>0</v>
      </c>
      <c r="G152" s="2">
        <f t="shared" si="0"/>
        <v>3834.3369599999996</v>
      </c>
      <c r="H152" s="2">
        <f t="shared" si="1"/>
        <v>0.59000000000014552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9698.5300000000007</v>
      </c>
      <c r="D153" s="1">
        <f>'PR-RAS'!E157</f>
        <v>12713.88</v>
      </c>
      <c r="E153" s="1">
        <v>0</v>
      </c>
      <c r="F153" s="1">
        <v>0</v>
      </c>
      <c r="G153" s="2">
        <f t="shared" si="0"/>
        <v>5339.1960799999997</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22622.41</v>
      </c>
      <c r="D154" s="1">
        <f>'PR-RAS'!E158</f>
        <v>31169.43</v>
      </c>
      <c r="E154" s="1">
        <v>0</v>
      </c>
      <c r="F154" s="1">
        <v>0</v>
      </c>
      <c r="G154" s="2">
        <f t="shared" si="0"/>
        <v>12999.07431</v>
      </c>
      <c r="H154" s="2">
        <f t="shared" si="1"/>
        <v>0.84000000000014552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73368.759999999995</v>
      </c>
      <c r="D155" s="1">
        <f>'PR-RAS'!E159</f>
        <v>92750.34</v>
      </c>
      <c r="E155" s="1">
        <v>0</v>
      </c>
      <c r="F155" s="1">
        <v>0</v>
      </c>
      <c r="G155" s="2">
        <f t="shared" si="0"/>
        <v>39865.893759999999</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73368.759999999995</v>
      </c>
      <c r="D157" s="1">
        <f>'PR-RAS'!E161</f>
        <v>92750.34</v>
      </c>
      <c r="E157" s="1">
        <v>0</v>
      </c>
      <c r="F157" s="1">
        <v>0</v>
      </c>
      <c r="G157" s="2">
        <f t="shared" si="0"/>
        <v>40383.632640000003</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129868.34</v>
      </c>
      <c r="D159" s="1">
        <f>'PR-RAS'!E163</f>
        <v>105334.8</v>
      </c>
      <c r="E159" s="1">
        <v>0</v>
      </c>
      <c r="F159" s="1">
        <v>0</v>
      </c>
      <c r="G159" s="2">
        <f t="shared" si="0"/>
        <v>53804.99452</v>
      </c>
      <c r="H159" s="2">
        <f t="shared" si="1"/>
        <v>0.53999999999359716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32839.61</v>
      </c>
      <c r="D160" s="1">
        <f>'PR-RAS'!E164</f>
        <v>22813.360000000001</v>
      </c>
      <c r="E160" s="1">
        <v>0</v>
      </c>
      <c r="F160" s="1">
        <v>0</v>
      </c>
      <c r="G160" s="2">
        <f t="shared" si="0"/>
        <v>12476.14647</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16341.97</v>
      </c>
      <c r="D161" s="1">
        <f>'PR-RAS'!E165</f>
        <v>6197.8</v>
      </c>
      <c r="E161" s="1">
        <v>0</v>
      </c>
      <c r="F161" s="1">
        <v>0</v>
      </c>
      <c r="G161" s="2">
        <f t="shared" si="0"/>
        <v>4598.0111999999999</v>
      </c>
      <c r="H161" s="2">
        <f t="shared" si="1"/>
        <v>0.23000000000047294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14924.01</v>
      </c>
      <c r="D162" s="1">
        <f>'PR-RAS'!E166</f>
        <v>14678.26</v>
      </c>
      <c r="E162" s="1">
        <v>0</v>
      </c>
      <c r="F162" s="1">
        <v>0</v>
      </c>
      <c r="G162" s="2">
        <f t="shared" si="0"/>
        <v>7129.1653299999998</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588.99</v>
      </c>
      <c r="D163" s="1">
        <f>'PR-RAS'!E167</f>
        <v>1145.8</v>
      </c>
      <c r="E163" s="1">
        <v>0</v>
      </c>
      <c r="F163" s="1">
        <v>0</v>
      </c>
      <c r="G163" s="2">
        <f t="shared" si="0"/>
        <v>466.65558000000004</v>
      </c>
      <c r="H163" s="2">
        <f t="shared" si="1"/>
        <v>0.21000000000003638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984.64</v>
      </c>
      <c r="D164" s="1">
        <f>'PR-RAS'!E168</f>
        <v>791.5</v>
      </c>
      <c r="E164" s="1">
        <v>0</v>
      </c>
      <c r="F164" s="1">
        <v>0</v>
      </c>
      <c r="G164" s="2">
        <f t="shared" si="0"/>
        <v>418.52532000000002</v>
      </c>
      <c r="H164" s="2">
        <f t="shared" si="1"/>
        <v>0.86000000000001364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53163.5</v>
      </c>
      <c r="D165" s="1">
        <f>'PR-RAS'!E169</f>
        <v>49709.06</v>
      </c>
      <c r="E165" s="1">
        <v>0</v>
      </c>
      <c r="F165" s="1">
        <v>0</v>
      </c>
      <c r="G165" s="2">
        <f t="shared" si="0"/>
        <v>25023.385679999999</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15205.66</v>
      </c>
      <c r="D166" s="1">
        <f>'PR-RAS'!E170</f>
        <v>6756.87</v>
      </c>
      <c r="E166" s="1">
        <v>0</v>
      </c>
      <c r="F166" s="1">
        <v>0</v>
      </c>
      <c r="G166" s="2">
        <f t="shared" si="0"/>
        <v>4738.701</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25883.99</v>
      </c>
      <c r="D167" s="1">
        <f>'PR-RAS'!E171</f>
        <v>26382.42</v>
      </c>
      <c r="E167" s="1">
        <v>0</v>
      </c>
      <c r="F167" s="1">
        <v>0</v>
      </c>
      <c r="G167" s="2">
        <f t="shared" si="0"/>
        <v>13055.70578</v>
      </c>
      <c r="H167" s="2">
        <f t="shared" si="1"/>
        <v>0.42999999999665306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10568.04</v>
      </c>
      <c r="D168" s="1">
        <f>'PR-RAS'!E172</f>
        <v>14033.47</v>
      </c>
      <c r="E168" s="1">
        <v>0</v>
      </c>
      <c r="F168" s="1">
        <v>0</v>
      </c>
      <c r="G168" s="2">
        <f t="shared" si="0"/>
        <v>6452.0416599999999</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1253.18</v>
      </c>
      <c r="D169" s="1">
        <f>'PR-RAS'!E173</f>
        <v>1620.53</v>
      </c>
      <c r="E169" s="1">
        <v>0</v>
      </c>
      <c r="F169" s="1">
        <v>0</v>
      </c>
      <c r="G169" s="2">
        <f t="shared" si="0"/>
        <v>755.03232000000003</v>
      </c>
      <c r="H169" s="2">
        <f t="shared" si="1"/>
        <v>0.65000000000009095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165.88</v>
      </c>
      <c r="D170" s="1">
        <f>'PR-RAS'!E174</f>
        <v>915.77</v>
      </c>
      <c r="E170" s="1">
        <v>0</v>
      </c>
      <c r="F170" s="1">
        <v>0</v>
      </c>
      <c r="G170" s="2">
        <f t="shared" si="0"/>
        <v>337.56398000000002</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86.75</v>
      </c>
      <c r="D172" s="1">
        <f>'PR-RAS'!E176</f>
        <v>0</v>
      </c>
      <c r="E172" s="1">
        <v>0</v>
      </c>
      <c r="F172" s="1">
        <v>0</v>
      </c>
      <c r="G172" s="2">
        <f t="shared" si="0"/>
        <v>14.834250000000001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35571.44999999999</v>
      </c>
      <c r="D173" s="1">
        <f>'PR-RAS'!E177</f>
        <v>28964.91</v>
      </c>
      <c r="E173" s="1">
        <v>0</v>
      </c>
      <c r="F173" s="1">
        <v>0</v>
      </c>
      <c r="G173" s="2">
        <f t="shared" si="0"/>
        <v>16082.218439999997</v>
      </c>
      <c r="H173" s="2">
        <f t="shared" si="1"/>
        <v>0.53999999998995918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11243.13</v>
      </c>
      <c r="D174" s="1">
        <f>'PR-RAS'!E178</f>
        <v>2457.81</v>
      </c>
      <c r="E174" s="1">
        <v>0</v>
      </c>
      <c r="F174" s="1">
        <v>0</v>
      </c>
      <c r="G174" s="2">
        <f t="shared" si="0"/>
        <v>2795.4637499999999</v>
      </c>
      <c r="H174" s="2">
        <f t="shared" si="1"/>
        <v>0.31999999999925421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12401.18</v>
      </c>
      <c r="D175" s="1">
        <f>'PR-RAS'!E179</f>
        <v>15491.47</v>
      </c>
      <c r="E175" s="1">
        <v>0</v>
      </c>
      <c r="F175" s="1">
        <v>0</v>
      </c>
      <c r="G175" s="2">
        <f t="shared" si="0"/>
        <v>7548.8368799999989</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4469.43</v>
      </c>
      <c r="D177" s="1">
        <f>'PR-RAS'!E181</f>
        <v>4025.42</v>
      </c>
      <c r="E177" s="1">
        <v>0</v>
      </c>
      <c r="F177" s="1">
        <v>0</v>
      </c>
      <c r="G177" s="2">
        <f t="shared" si="0"/>
        <v>2203.5675200000001</v>
      </c>
      <c r="H177" s="2">
        <f t="shared" si="1"/>
        <v>0.8500000000003638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61.19</v>
      </c>
      <c r="D178" s="1">
        <f>'PR-RAS'!E182</f>
        <v>0</v>
      </c>
      <c r="E178" s="1">
        <v>0</v>
      </c>
      <c r="F178" s="1">
        <v>0</v>
      </c>
      <c r="G178" s="2">
        <f t="shared" si="0"/>
        <v>10.830629999999999</v>
      </c>
      <c r="H178" s="2">
        <f t="shared" si="1"/>
        <v>0.18999999999999773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2288.2600000000002</v>
      </c>
      <c r="D179" s="1">
        <f>'PR-RAS'!E183</f>
        <v>2425.86</v>
      </c>
      <c r="E179" s="1">
        <v>0</v>
      </c>
      <c r="F179" s="1">
        <v>0</v>
      </c>
      <c r="G179" s="2">
        <f t="shared" si="0"/>
        <v>1270.91644</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5018.67</v>
      </c>
      <c r="D180" s="1">
        <f>'PR-RAS'!E184</f>
        <v>2374.7600000000002</v>
      </c>
      <c r="E180" s="1">
        <v>0</v>
      </c>
      <c r="F180" s="1">
        <v>0</v>
      </c>
      <c r="G180" s="2">
        <f t="shared" si="0"/>
        <v>1748.5060100000001</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89.59</v>
      </c>
      <c r="D181" s="1">
        <f>'PR-RAS'!E185</f>
        <v>2189.59</v>
      </c>
      <c r="E181" s="1">
        <v>0</v>
      </c>
      <c r="F181" s="1">
        <v>0</v>
      </c>
      <c r="G181" s="2">
        <f t="shared" si="0"/>
        <v>804.37860000000001</v>
      </c>
      <c r="H181" s="2">
        <f t="shared" si="1"/>
        <v>0.81999999999985107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265.5</v>
      </c>
      <c r="D183" s="1">
        <f>'PR-RAS'!E187</f>
        <v>0</v>
      </c>
      <c r="E183" s="1">
        <v>0</v>
      </c>
      <c r="F183" s="1">
        <v>0</v>
      </c>
      <c r="G183" s="2">
        <f t="shared" si="0"/>
        <v>48.320999999999998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8028.2800000000007</v>
      </c>
      <c r="D184" s="1">
        <f>'PR-RAS'!E188</f>
        <v>3847.4700000000003</v>
      </c>
      <c r="E184" s="1">
        <v>0</v>
      </c>
      <c r="F184" s="1">
        <v>0</v>
      </c>
      <c r="G184" s="2">
        <f t="shared" si="0"/>
        <v>2877.34926</v>
      </c>
      <c r="H184" s="2">
        <f t="shared" si="1"/>
        <v>0.75000000000090949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196.7</v>
      </c>
      <c r="D186" s="1">
        <f>'PR-RAS'!E190</f>
        <v>196.7</v>
      </c>
      <c r="E186" s="1">
        <v>0</v>
      </c>
      <c r="F186" s="1">
        <v>0</v>
      </c>
      <c r="G186" s="2">
        <f t="shared" si="0"/>
        <v>109.16849999999998</v>
      </c>
      <c r="H186" s="2">
        <f t="shared" si="1"/>
        <v>0.60000000000002274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3705.25</v>
      </c>
      <c r="D187" s="1">
        <f>'PR-RAS'!E191</f>
        <v>101.26</v>
      </c>
      <c r="E187" s="1">
        <v>0</v>
      </c>
      <c r="F187" s="1">
        <v>0</v>
      </c>
      <c r="G187" s="2">
        <f t="shared" si="0"/>
        <v>726.84522000000004</v>
      </c>
      <c r="H187" s="2">
        <f t="shared" si="1"/>
        <v>0.51000000000000512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78.09</v>
      </c>
      <c r="E188" s="1">
        <v>0</v>
      </c>
      <c r="F188" s="1">
        <v>0</v>
      </c>
      <c r="G188" s="2">
        <f t="shared" si="0"/>
        <v>39.133490000000002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2408.81</v>
      </c>
      <c r="D191" s="1">
        <f>'PR-RAS'!E195</f>
        <v>1483.42</v>
      </c>
      <c r="E191" s="1">
        <v>0</v>
      </c>
      <c r="F191" s="1">
        <v>0</v>
      </c>
      <c r="G191" s="2">
        <f t="shared" si="0"/>
        <v>1021.3734999999999</v>
      </c>
      <c r="H191" s="2">
        <f t="shared" si="1"/>
        <v>0.61000000000012733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15.13</v>
      </c>
      <c r="D192" s="1">
        <f>'PR-RAS'!E196</f>
        <v>0</v>
      </c>
      <c r="E192" s="1">
        <v>0</v>
      </c>
      <c r="F192" s="1">
        <v>0</v>
      </c>
      <c r="G192" s="2">
        <f t="shared" si="0"/>
        <v>2.8898300000000003</v>
      </c>
      <c r="H192" s="2">
        <f t="shared" si="1"/>
        <v>0.13000000000000078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15.13</v>
      </c>
      <c r="D206" s="1">
        <f>'PR-RAS'!E210</f>
        <v>0</v>
      </c>
      <c r="E206" s="1">
        <v>0</v>
      </c>
      <c r="F206" s="1">
        <v>0</v>
      </c>
      <c r="G206" s="2">
        <f t="shared" si="0"/>
        <v>3.1016499999999998</v>
      </c>
      <c r="H206" s="2">
        <f t="shared" si="1"/>
        <v>0.13000000000000078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15.13</v>
      </c>
      <c r="D209" s="1">
        <f>'PR-RAS'!E213</f>
        <v>0</v>
      </c>
      <c r="E209" s="1">
        <v>0</v>
      </c>
      <c r="F209" s="1">
        <v>0</v>
      </c>
      <c r="G209" s="2">
        <f t="shared" si="0"/>
        <v>3.1470400000000001</v>
      </c>
      <c r="H209" s="2">
        <f t="shared" si="1"/>
        <v>0.13000000000000078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293.70999999999998</v>
      </c>
      <c r="D259" s="1">
        <f>'PR-RAS'!E263</f>
        <v>297.04000000000002</v>
      </c>
      <c r="E259" s="1">
        <v>0</v>
      </c>
      <c r="F259" s="1">
        <v>0</v>
      </c>
      <c r="G259" s="2">
        <f t="shared" si="0"/>
        <v>229.04982000000001</v>
      </c>
      <c r="H259" s="2">
        <f t="shared" si="1"/>
        <v>0.33000000000004093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293.70999999999998</v>
      </c>
      <c r="D260" s="1">
        <f>'PR-RAS'!E264</f>
        <v>297.04000000000002</v>
      </c>
      <c r="E260" s="1">
        <v>0</v>
      </c>
      <c r="F260" s="1">
        <v>0</v>
      </c>
      <c r="G260" s="2">
        <f t="shared" si="0"/>
        <v>229.93761000000001</v>
      </c>
      <c r="H260" s="2">
        <f t="shared" si="1"/>
        <v>0.33000000000004093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293.70999999999998</v>
      </c>
      <c r="D262" s="1">
        <f>'PR-RAS'!E266</f>
        <v>297.04000000000002</v>
      </c>
      <c r="E262" s="1">
        <v>0</v>
      </c>
      <c r="F262" s="1">
        <v>0</v>
      </c>
      <c r="G262" s="2">
        <f t="shared" si="0"/>
        <v>231.71319</v>
      </c>
      <c r="H262" s="2">
        <f t="shared" si="1"/>
        <v>0.33000000000004093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670827.1399999999</v>
      </c>
      <c r="D285" s="1">
        <f>'PR-RAS'!E289</f>
        <v>791674.43</v>
      </c>
      <c r="E285" s="1">
        <v>0</v>
      </c>
      <c r="F285" s="1">
        <v>0</v>
      </c>
      <c r="G285" s="2">
        <f t="shared" si="8"/>
        <v>640185.98399999994</v>
      </c>
      <c r="H285" s="2">
        <f t="shared" si="9"/>
        <v>0.56999999994877726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27213.880000000121</v>
      </c>
      <c r="D286" s="1">
        <f>'PR-RAS'!E290</f>
        <v>5959.0100000000093</v>
      </c>
      <c r="E286" s="1">
        <v>0</v>
      </c>
      <c r="F286" s="1">
        <v>0</v>
      </c>
      <c r="G286" s="2">
        <f t="shared" si="8"/>
        <v>11152.591500000039</v>
      </c>
      <c r="H286" s="2">
        <f t="shared" si="9"/>
        <v>0.12999999988824129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8245</v>
      </c>
      <c r="E288" s="1">
        <v>0</v>
      </c>
      <c r="F288" s="1">
        <v>0</v>
      </c>
      <c r="G288" s="2">
        <f t="shared" si="8"/>
        <v>4732.6299999999992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2423.56</v>
      </c>
      <c r="D289" s="1">
        <f>'PR-RAS'!E293</f>
        <v>0</v>
      </c>
      <c r="E289" s="1">
        <v>0</v>
      </c>
      <c r="F289" s="1">
        <v>0</v>
      </c>
      <c r="G289" s="2">
        <f t="shared" si="8"/>
        <v>697.98527999999988</v>
      </c>
      <c r="H289" s="2">
        <f t="shared" si="9"/>
        <v>0.44000000000005457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18968.89</v>
      </c>
      <c r="D345" s="1">
        <f>'PR-RAS'!E350</f>
        <v>9045.61</v>
      </c>
      <c r="E345" s="1">
        <v>0</v>
      </c>
      <c r="F345" s="1">
        <v>0</v>
      </c>
      <c r="G345" s="2">
        <f t="shared" si="8"/>
        <v>12748.677839999998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18968.89</v>
      </c>
      <c r="D358" s="1">
        <f>'PR-RAS'!E363</f>
        <v>9045.61</v>
      </c>
      <c r="E358" s="1">
        <v>0</v>
      </c>
      <c r="F358" s="1">
        <v>0</v>
      </c>
      <c r="G358" s="2">
        <f t="shared" si="8"/>
        <v>13230.459269999999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12411.029999999999</v>
      </c>
      <c r="D364" s="1">
        <f>'PR-RAS'!E369</f>
        <v>1271.5</v>
      </c>
      <c r="E364" s="1">
        <v>0</v>
      </c>
      <c r="F364" s="1">
        <v>0</v>
      </c>
      <c r="G364" s="2">
        <f t="shared" si="8"/>
        <v>5428.3128899999992</v>
      </c>
      <c r="H364" s="2">
        <f t="shared" si="9"/>
        <v>0.52999999999883585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4104.7299999999996</v>
      </c>
      <c r="D365" s="1">
        <f>'PR-RAS'!E370</f>
        <v>88.5</v>
      </c>
      <c r="E365" s="1">
        <v>0</v>
      </c>
      <c r="F365" s="1">
        <v>0</v>
      </c>
      <c r="G365" s="2">
        <f t="shared" si="8"/>
        <v>1558.5497199999998</v>
      </c>
      <c r="H365" s="2">
        <f t="shared" si="9"/>
        <v>0.77000000000043656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821.5</v>
      </c>
      <c r="E367" s="1">
        <v>0</v>
      </c>
      <c r="F367" s="1">
        <v>0</v>
      </c>
      <c r="G367" s="2">
        <f t="shared" si="8"/>
        <v>601.33799999999997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8306.2999999999993</v>
      </c>
      <c r="D371" s="1">
        <f>'PR-RAS'!E376</f>
        <v>361.5</v>
      </c>
      <c r="E371" s="1">
        <v>0</v>
      </c>
      <c r="F371" s="1">
        <v>0</v>
      </c>
      <c r="G371" s="2">
        <f t="shared" si="8"/>
        <v>3340.8409999999999</v>
      </c>
      <c r="H371" s="2">
        <f t="shared" si="9"/>
        <v>0.7999999999992724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6557.86</v>
      </c>
      <c r="D378" s="1">
        <f>'PR-RAS'!E383</f>
        <v>7774.11</v>
      </c>
      <c r="E378" s="1">
        <v>0</v>
      </c>
      <c r="F378" s="1">
        <v>0</v>
      </c>
      <c r="G378" s="2">
        <f t="shared" si="8"/>
        <v>8333.9921599999998</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6557.86</v>
      </c>
      <c r="D379" s="1">
        <f>'PR-RAS'!E384</f>
        <v>7774.11</v>
      </c>
      <c r="E379" s="1">
        <v>0</v>
      </c>
      <c r="F379" s="1">
        <v>0</v>
      </c>
      <c r="G379" s="2">
        <f t="shared" si="8"/>
        <v>8356.0982399999994</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18968.89</v>
      </c>
      <c r="D403" s="1">
        <f>'PR-RAS'!E408</f>
        <v>9045.61</v>
      </c>
      <c r="E403" s="1">
        <v>0</v>
      </c>
      <c r="F403" s="1">
        <v>0</v>
      </c>
      <c r="G403" s="2">
        <f t="shared" si="8"/>
        <v>14898.164220000001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4203.38</v>
      </c>
      <c r="D405" s="1">
        <f>'PR-RAS'!E410</f>
        <v>6626.94</v>
      </c>
      <c r="E405" s="1">
        <v>0</v>
      </c>
      <c r="F405" s="1">
        <v>0</v>
      </c>
      <c r="G405" s="2">
        <f t="shared" si="8"/>
        <v>7052.7330400000001</v>
      </c>
      <c r="H405" s="2">
        <f t="shared" si="9"/>
        <v>0.44000000000050932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698041.02</v>
      </c>
      <c r="D407" s="1">
        <f>'PR-RAS'!E412</f>
        <v>797633.44000000006</v>
      </c>
      <c r="E407" s="1">
        <v>0</v>
      </c>
      <c r="F407" s="1">
        <v>0</v>
      </c>
      <c r="G407" s="2">
        <f t="shared" si="8"/>
        <v>931083.00740000024</v>
      </c>
      <c r="H407" s="2">
        <f t="shared" si="9"/>
        <v>0.46000000007916242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689796.02999999991</v>
      </c>
      <c r="D408" s="1">
        <f>'PR-RAS'!E413</f>
        <v>800720.04</v>
      </c>
      <c r="E408" s="1">
        <v>0</v>
      </c>
      <c r="F408" s="1">
        <v>0</v>
      </c>
      <c r="G408" s="2">
        <f t="shared" si="8"/>
        <v>932533.09676999983</v>
      </c>
      <c r="H408" s="2">
        <f t="shared" si="9"/>
        <v>6.9999999948777258E-2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8244.9900000001071</v>
      </c>
      <c r="D409" s="1">
        <f>'PR-RAS'!E414</f>
        <v>0</v>
      </c>
      <c r="E409" s="1">
        <v>0</v>
      </c>
      <c r="F409" s="1">
        <v>0</v>
      </c>
      <c r="G409" s="2">
        <f t="shared" si="8"/>
        <v>3363.9559200000435</v>
      </c>
      <c r="H409" s="2">
        <f t="shared" si="9"/>
        <v>9.9999998928979039E-3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3086.5999999999767</v>
      </c>
      <c r="E410" s="1">
        <v>0</v>
      </c>
      <c r="F410" s="1">
        <v>0</v>
      </c>
      <c r="G410" s="2">
        <f t="shared" si="8"/>
        <v>2524.8387999999809</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1618.0600000000004</v>
      </c>
      <c r="E411" s="1">
        <v>0</v>
      </c>
      <c r="F411" s="1">
        <v>0</v>
      </c>
      <c r="G411" s="2">
        <f t="shared" si="8"/>
        <v>1326.8092000000001</v>
      </c>
      <c r="H411" s="2">
        <f t="shared" si="9"/>
        <v>6.0000000000400178E-2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6626.9400000000005</v>
      </c>
      <c r="D412" s="1">
        <f>'PR-RAS'!E417</f>
        <v>0</v>
      </c>
      <c r="E412" s="1">
        <v>0</v>
      </c>
      <c r="F412" s="1">
        <v>0</v>
      </c>
      <c r="G412" s="2">
        <f t="shared" si="8"/>
        <v>2723.6723400000001</v>
      </c>
      <c r="H412" s="2">
        <f t="shared" si="9"/>
        <v>5.9999999999490683E-2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698041.02</v>
      </c>
      <c r="D633" s="1">
        <f>'PR-RAS'!E639</f>
        <v>797633.44000000006</v>
      </c>
      <c r="E633" s="1">
        <v>0</v>
      </c>
      <c r="F633" s="1">
        <v>0</v>
      </c>
      <c r="G633" s="2">
        <f t="shared" si="10"/>
        <v>1449370.5928000002</v>
      </c>
      <c r="H633" s="2">
        <f t="shared" si="11"/>
        <v>0.46000000007916242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689796.02999999991</v>
      </c>
      <c r="D634" s="1">
        <f>'PR-RAS'!E640</f>
        <v>800720.04</v>
      </c>
      <c r="E634" s="1">
        <v>0</v>
      </c>
      <c r="F634" s="1">
        <v>0</v>
      </c>
      <c r="G634" s="2">
        <f t="shared" si="10"/>
        <v>1450352.4576299998</v>
      </c>
      <c r="H634" s="2">
        <f t="shared" si="11"/>
        <v>6.9999999948777258E-2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8244.9900000001071</v>
      </c>
      <c r="D635" s="1">
        <f>'PR-RAS'!E641</f>
        <v>0</v>
      </c>
      <c r="E635" s="1">
        <v>0</v>
      </c>
      <c r="F635" s="1">
        <v>0</v>
      </c>
      <c r="G635" s="2">
        <f t="shared" si="10"/>
        <v>5227.3236600000682</v>
      </c>
      <c r="H635" s="2">
        <f t="shared" si="11"/>
        <v>9.9999998928979039E-3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3086.5999999999767</v>
      </c>
      <c r="E636" s="1">
        <v>0</v>
      </c>
      <c r="F636" s="1">
        <v>0</v>
      </c>
      <c r="G636" s="2">
        <f t="shared" si="10"/>
        <v>3919.9819999999704</v>
      </c>
      <c r="H636" s="2">
        <f t="shared" si="11"/>
        <v>0.40000000002328306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1618.0600000000004</v>
      </c>
      <c r="E637" s="1">
        <v>0</v>
      </c>
      <c r="F637" s="1">
        <v>0</v>
      </c>
      <c r="G637" s="2">
        <f t="shared" si="10"/>
        <v>2058.1723200000006</v>
      </c>
      <c r="H637" s="2">
        <f t="shared" si="11"/>
        <v>6.0000000000400178E-2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6626.9400000000005</v>
      </c>
      <c r="D638" s="1">
        <f>'PR-RAS'!E644</f>
        <v>0</v>
      </c>
      <c r="E638" s="1">
        <v>0</v>
      </c>
      <c r="F638" s="1">
        <v>0</v>
      </c>
      <c r="G638" s="2">
        <f t="shared" si="10"/>
        <v>4221.36078</v>
      </c>
      <c r="H638" s="2">
        <f t="shared" si="11"/>
        <v>5.9999999999490683E-2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1618.0500000001066</v>
      </c>
      <c r="D639" s="1">
        <f>'PR-RAS'!E645</f>
        <v>0</v>
      </c>
      <c r="E639" s="1">
        <v>0</v>
      </c>
      <c r="F639" s="1">
        <v>0</v>
      </c>
      <c r="G639" s="2">
        <f t="shared" si="10"/>
        <v>1032.315900000068</v>
      </c>
      <c r="H639" s="2">
        <f t="shared" si="11"/>
        <v>5.0000000106592779E-2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1468.5399999999763</v>
      </c>
      <c r="E640" s="1">
        <v>0</v>
      </c>
      <c r="F640" s="1">
        <v>0</v>
      </c>
      <c r="G640" s="2">
        <f t="shared" si="10"/>
        <v>1876.7941199999698</v>
      </c>
      <c r="H640" s="2">
        <f t="shared" si="11"/>
        <v>0.46000000002368324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47490.83</v>
      </c>
      <c r="D641" s="1">
        <f>'PR-RAS'!E647</f>
        <v>55185.599999999999</v>
      </c>
      <c r="E641" s="1">
        <v>0</v>
      </c>
      <c r="F641" s="1">
        <v>0</v>
      </c>
      <c r="G641" s="2">
        <f t="shared" si="10"/>
        <v>101031.6992</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60277.440000000002</v>
      </c>
      <c r="D643" s="1">
        <f>'PR-RAS'!E650</f>
        <v>12974.18</v>
      </c>
      <c r="E643" s="1">
        <v>0</v>
      </c>
      <c r="F643" s="1">
        <v>0</v>
      </c>
      <c r="G643" s="2">
        <f t="shared" si="10"/>
        <v>55356.963600000003</v>
      </c>
      <c r="H643" s="2">
        <f t="shared" si="11"/>
        <v>0.62000000000261934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60277.440000000002</v>
      </c>
      <c r="D644" s="1">
        <f>'PR-RAS'!E651</f>
        <v>12974.18</v>
      </c>
      <c r="E644" s="1">
        <v>0</v>
      </c>
      <c r="F644" s="1">
        <v>0</v>
      </c>
      <c r="G644" s="2">
        <f t="shared" si="10"/>
        <v>55443.189400000003</v>
      </c>
      <c r="H644" s="2">
        <f t="shared" si="11"/>
        <v>0.62000000000261934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31</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577430.59</v>
      </c>
      <c r="D668" s="1">
        <f>'PR-RAS'!E675</f>
        <v>719425.17</v>
      </c>
      <c r="E668" s="1">
        <v>0</v>
      </c>
      <c r="F668" s="1">
        <v>0</v>
      </c>
      <c r="G668" s="2">
        <f t="shared" si="10"/>
        <v>1344859.3803100002</v>
      </c>
      <c r="H668" s="2">
        <f t="shared" si="11"/>
        <v>0.58000000007450581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6493.32</v>
      </c>
      <c r="D670" s="1">
        <f>'PR-RAS'!E677</f>
        <v>6547.36</v>
      </c>
      <c r="E670" s="1">
        <v>0</v>
      </c>
      <c r="F670" s="1">
        <v>0</v>
      </c>
      <c r="G670" s="2">
        <f t="shared" si="10"/>
        <v>13104.398760000002</v>
      </c>
      <c r="H670" s="2">
        <f t="shared" si="11"/>
        <v>0.67999999999938154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353.44</v>
      </c>
      <c r="D705" s="1">
        <f>'PR-RAS'!E712</f>
        <v>0</v>
      </c>
      <c r="E705" s="1">
        <v>0</v>
      </c>
      <c r="F705" s="1">
        <v>0</v>
      </c>
      <c r="G705" s="2">
        <f t="shared" si="10"/>
        <v>248.82175999999998</v>
      </c>
      <c r="H705" s="2">
        <f t="shared" si="11"/>
        <v>0.43999999999999773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1431.59</v>
      </c>
      <c r="D710" s="1">
        <f>'PR-RAS'!E717</f>
        <v>0</v>
      </c>
      <c r="E710" s="1">
        <v>0</v>
      </c>
      <c r="F710" s="1">
        <v>0</v>
      </c>
      <c r="G710" s="2">
        <f t="shared" si="10"/>
        <v>1014.9973099999999</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14924.01</v>
      </c>
      <c r="D711" s="1">
        <f>'PR-RAS'!E718</f>
        <v>0</v>
      </c>
      <c r="E711" s="1">
        <v>0</v>
      </c>
      <c r="F711" s="1">
        <v>0</v>
      </c>
      <c r="G711" s="2">
        <f t="shared" si="10"/>
        <v>10596.0471</v>
      </c>
      <c r="H711" s="2">
        <f t="shared" si="11"/>
        <v>1.0000000000218279E-2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1225376.2</v>
      </c>
      <c r="D984" s="6">
        <f>BILANCA!E6</f>
        <v>1205152.5899999999</v>
      </c>
      <c r="E984" s="6">
        <v>0</v>
      </c>
      <c r="F984" s="6">
        <v>0</v>
      </c>
      <c r="G984" s="7">
        <f t="shared" ref="G984:G1241" si="22">B984/1000*C984+B984/500*D984</f>
        <v>3635.68138</v>
      </c>
      <c r="H984" s="7">
        <f t="shared" si="19"/>
        <v>0.61000000010244548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1161306.94</v>
      </c>
      <c r="D985" s="1">
        <f>BILANCA!E7</f>
        <v>1140721.0299999998</v>
      </c>
      <c r="E985" s="1">
        <v>0</v>
      </c>
      <c r="F985" s="1">
        <v>0</v>
      </c>
      <c r="G985" s="2">
        <f t="shared" si="22"/>
        <v>6885.4979999999996</v>
      </c>
      <c r="H985" s="2">
        <f t="shared" si="19"/>
        <v>8.9999999850988388E-2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988.78</v>
      </c>
      <c r="D986" s="1">
        <f>BILANCA!E8</f>
        <v>988.78</v>
      </c>
      <c r="E986" s="1">
        <v>0</v>
      </c>
      <c r="F986" s="1">
        <v>0</v>
      </c>
      <c r="G986" s="2">
        <f t="shared" si="22"/>
        <v>8.8990200000000002</v>
      </c>
      <c r="H986" s="2">
        <f t="shared" si="19"/>
        <v>0.44000000000005457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988.78</v>
      </c>
      <c r="D988" s="1">
        <f>BILANCA!E10</f>
        <v>988.78</v>
      </c>
      <c r="E988" s="1">
        <v>0</v>
      </c>
      <c r="F988" s="1">
        <v>0</v>
      </c>
      <c r="G988" s="2">
        <f t="shared" si="22"/>
        <v>14.831700000000001</v>
      </c>
      <c r="H988" s="2">
        <f t="shared" si="19"/>
        <v>0.44000000000005457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1160143.51</v>
      </c>
      <c r="D990" s="1">
        <f>BILANCA!E12</f>
        <v>1139557.5999999999</v>
      </c>
      <c r="E990" s="1">
        <v>0</v>
      </c>
      <c r="F990" s="1">
        <v>0</v>
      </c>
      <c r="G990" s="2">
        <f t="shared" si="22"/>
        <v>24074.810969999999</v>
      </c>
      <c r="H990" s="2">
        <f t="shared" si="19"/>
        <v>0.89000000013038516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1081418.4100000001</v>
      </c>
      <c r="D991" s="1">
        <f>BILANCA!E13</f>
        <v>1066943.24</v>
      </c>
      <c r="E991" s="1">
        <v>0</v>
      </c>
      <c r="F991" s="1">
        <v>0</v>
      </c>
      <c r="G991" s="2">
        <f t="shared" si="22"/>
        <v>25722.439120000003</v>
      </c>
      <c r="H991" s="2">
        <f t="shared" si="19"/>
        <v>0.65000000013969839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1158794.08</v>
      </c>
      <c r="D993" s="1">
        <f>BILANCA!E15</f>
        <v>1158794.08</v>
      </c>
      <c r="E993" s="1">
        <v>0</v>
      </c>
      <c r="F993" s="1">
        <v>0</v>
      </c>
      <c r="G993" s="2">
        <f t="shared" si="22"/>
        <v>34763.822400000005</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77375.67</v>
      </c>
      <c r="D996" s="1">
        <f>BILANCA!E18</f>
        <v>91850.84</v>
      </c>
      <c r="E996" s="1">
        <v>0</v>
      </c>
      <c r="F996" s="1">
        <v>0</v>
      </c>
      <c r="G996" s="2">
        <f t="shared" si="22"/>
        <v>3394.0055499999999</v>
      </c>
      <c r="H996" s="2">
        <f t="shared" si="19"/>
        <v>0.49000000000523869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62353.889999999985</v>
      </c>
      <c r="D997" s="1">
        <f>BILANCA!E19</f>
        <v>54706.399999999994</v>
      </c>
      <c r="E997" s="1">
        <v>0</v>
      </c>
      <c r="F997" s="1">
        <v>0</v>
      </c>
      <c r="G997" s="2">
        <f t="shared" si="22"/>
        <v>2404.7336599999999</v>
      </c>
      <c r="H997" s="2">
        <f t="shared" si="19"/>
        <v>0.51000000000931323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85988.04</v>
      </c>
      <c r="D998" s="1">
        <f>BILANCA!E20</f>
        <v>124275.43</v>
      </c>
      <c r="E998" s="1">
        <v>0</v>
      </c>
      <c r="F998" s="1">
        <v>0</v>
      </c>
      <c r="G998" s="2">
        <f t="shared" si="22"/>
        <v>5018.0834999999997</v>
      </c>
      <c r="H998" s="2">
        <f t="shared" si="19"/>
        <v>0.46999999998661224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3170.66</v>
      </c>
      <c r="D999" s="1">
        <f>BILANCA!E21</f>
        <v>3170.66</v>
      </c>
      <c r="E999" s="1">
        <v>0</v>
      </c>
      <c r="F999" s="1">
        <v>0</v>
      </c>
      <c r="G999" s="2">
        <f t="shared" si="22"/>
        <v>152.19167999999999</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705.92</v>
      </c>
      <c r="D1000" s="1">
        <f>BILANCA!E22</f>
        <v>1527.42</v>
      </c>
      <c r="E1000" s="1">
        <v>0</v>
      </c>
      <c r="F1000" s="1">
        <v>0</v>
      </c>
      <c r="G1000" s="2">
        <f t="shared" si="22"/>
        <v>63.93292000000001</v>
      </c>
      <c r="H1000" s="2">
        <f t="shared" si="19"/>
        <v>0.50000000000011369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1588.29</v>
      </c>
      <c r="D1001" s="1">
        <f>BILANCA!E23</f>
        <v>1588.29</v>
      </c>
      <c r="E1001" s="1">
        <v>0</v>
      </c>
      <c r="F1001" s="1">
        <v>0</v>
      </c>
      <c r="G1001" s="2">
        <f t="shared" si="22"/>
        <v>85.767659999999992</v>
      </c>
      <c r="H1001" s="2">
        <f t="shared" si="19"/>
        <v>0.57999999999992724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1086.79</v>
      </c>
      <c r="D1002" s="1">
        <f>BILANCA!E24</f>
        <v>1086.79</v>
      </c>
      <c r="E1002" s="1">
        <v>0</v>
      </c>
      <c r="F1002" s="1">
        <v>0</v>
      </c>
      <c r="G1002" s="2">
        <f t="shared" si="22"/>
        <v>61.947029999999998</v>
      </c>
      <c r="H1002" s="2">
        <f t="shared" si="19"/>
        <v>0.42000000000007276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62229.59</v>
      </c>
      <c r="D1003" s="1">
        <f>BILANCA!E25</f>
        <v>62435.839999999997</v>
      </c>
      <c r="E1003" s="1">
        <v>0</v>
      </c>
      <c r="F1003" s="1">
        <v>0</v>
      </c>
      <c r="G1003" s="2">
        <f t="shared" si="22"/>
        <v>3742.0253999999995</v>
      </c>
      <c r="H1003" s="2">
        <f t="shared" si="19"/>
        <v>0.57000000000698492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59563.98</v>
      </c>
      <c r="D1004" s="1">
        <f>BILANCA!E26</f>
        <v>61294.23</v>
      </c>
      <c r="E1004" s="1">
        <v>0</v>
      </c>
      <c r="F1004" s="1">
        <v>0</v>
      </c>
      <c r="G1004" s="2">
        <f t="shared" si="22"/>
        <v>3825.2012400000003</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151979.38</v>
      </c>
      <c r="D1006" s="1">
        <f>BILANCA!E28</f>
        <v>200672.26</v>
      </c>
      <c r="E1006" s="1">
        <v>0</v>
      </c>
      <c r="F1006" s="1">
        <v>0</v>
      </c>
      <c r="G1006" s="2">
        <f t="shared" si="22"/>
        <v>12726.449700000001</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16371.210000000006</v>
      </c>
      <c r="D1013" s="1">
        <f>BILANCA!E35</f>
        <v>17907.960000000006</v>
      </c>
      <c r="E1013" s="1">
        <v>0</v>
      </c>
      <c r="F1013" s="1">
        <v>0</v>
      </c>
      <c r="G1013" s="2">
        <f t="shared" si="22"/>
        <v>1565.6139000000005</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58097.05</v>
      </c>
      <c r="D1014" s="1">
        <f>BILANCA!E36</f>
        <v>65871.16</v>
      </c>
      <c r="E1014" s="1">
        <v>0</v>
      </c>
      <c r="F1014" s="1">
        <v>0</v>
      </c>
      <c r="G1014" s="2">
        <f t="shared" si="22"/>
        <v>5885.0204700000004</v>
      </c>
      <c r="H1014" s="2">
        <f t="shared" si="19"/>
        <v>0.21000000000640284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41725.839999999997</v>
      </c>
      <c r="D1018" s="1">
        <f>BILANCA!E40</f>
        <v>47963.199999999997</v>
      </c>
      <c r="E1018" s="1">
        <v>0</v>
      </c>
      <c r="F1018" s="1">
        <v>0</v>
      </c>
      <c r="G1018" s="2">
        <f t="shared" si="22"/>
        <v>4817.8284000000003</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13890.8</v>
      </c>
      <c r="D1032" s="1">
        <f>BILANCA!E54</f>
        <v>14806.57</v>
      </c>
      <c r="E1032" s="1">
        <v>0</v>
      </c>
      <c r="F1032" s="1">
        <v>0</v>
      </c>
      <c r="G1032" s="2">
        <f t="shared" si="22"/>
        <v>2131.6930600000001</v>
      </c>
      <c r="H1032" s="2">
        <f t="shared" si="19"/>
        <v>0.63000000000101863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13890.8</v>
      </c>
      <c r="D1033" s="1">
        <f>BILANCA!E55</f>
        <v>14806.57</v>
      </c>
      <c r="E1033" s="1">
        <v>0</v>
      </c>
      <c r="F1033" s="1">
        <v>0</v>
      </c>
      <c r="G1033" s="2">
        <f t="shared" si="22"/>
        <v>2175.1970000000001</v>
      </c>
      <c r="H1033" s="2">
        <f t="shared" si="19"/>
        <v>0.63000000000101863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174.65</v>
      </c>
      <c r="D1034" s="1">
        <f>BILANCA!E56</f>
        <v>174.65</v>
      </c>
      <c r="E1034" s="1">
        <v>0</v>
      </c>
      <c r="F1034" s="1">
        <v>0</v>
      </c>
      <c r="G1034" s="2">
        <f t="shared" si="22"/>
        <v>26.721449999999997</v>
      </c>
      <c r="H1034" s="2">
        <f t="shared" si="19"/>
        <v>0.69999999999998863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174.65</v>
      </c>
      <c r="D1038" s="1">
        <f>BILANCA!E60</f>
        <v>174.65</v>
      </c>
      <c r="E1038" s="1">
        <v>0</v>
      </c>
      <c r="F1038" s="1">
        <v>0</v>
      </c>
      <c r="G1038" s="2">
        <f t="shared" si="22"/>
        <v>28.817250000000001</v>
      </c>
      <c r="H1038" s="2">
        <f t="shared" si="19"/>
        <v>0.69999999999998863</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64069.26</v>
      </c>
      <c r="D1046" s="1">
        <f>BILANCA!E68</f>
        <v>64431.56</v>
      </c>
      <c r="E1046" s="1">
        <v>0</v>
      </c>
      <c r="F1046" s="1">
        <v>0</v>
      </c>
      <c r="G1046" s="2">
        <f t="shared" si="22"/>
        <v>12154.739939999999</v>
      </c>
      <c r="H1046" s="2">
        <f t="shared" si="19"/>
        <v>0.70000000000436557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921.99</v>
      </c>
      <c r="D1056" s="1">
        <f>BILANCA!E78</f>
        <v>521.01</v>
      </c>
      <c r="E1056" s="1">
        <v>0</v>
      </c>
      <c r="F1056" s="1">
        <v>0</v>
      </c>
      <c r="G1056" s="2">
        <f t="shared" si="22"/>
        <v>143.37272999999999</v>
      </c>
      <c r="H1056" s="2">
        <f t="shared" si="19"/>
        <v>1.999999999998181E-2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66.540000000000006</v>
      </c>
      <c r="D1060" s="1">
        <f>BILANCA!E82</f>
        <v>66.540000000000006</v>
      </c>
      <c r="E1060" s="1">
        <v>0</v>
      </c>
      <c r="F1060" s="1">
        <v>0</v>
      </c>
      <c r="G1060" s="2">
        <f t="shared" si="22"/>
        <v>15.370740000000001</v>
      </c>
      <c r="H1060" s="2">
        <f t="shared" si="19"/>
        <v>0.91999999999998749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855.45</v>
      </c>
      <c r="D1064" s="1">
        <f>BILANCA!E86</f>
        <v>454.47</v>
      </c>
      <c r="E1064" s="1">
        <v>0</v>
      </c>
      <c r="F1064" s="1">
        <v>0</v>
      </c>
      <c r="G1064" s="2">
        <f t="shared" si="22"/>
        <v>142.91559000000001</v>
      </c>
      <c r="H1064" s="2">
        <f t="shared" si="19"/>
        <v>0.92000000000007276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15656.44</v>
      </c>
      <c r="D1124" s="1">
        <f>BILANCA!E146</f>
        <v>8724.9500000000007</v>
      </c>
      <c r="E1124" s="1">
        <v>0</v>
      </c>
      <c r="F1124" s="1">
        <v>0</v>
      </c>
      <c r="G1124" s="2">
        <f t="shared" si="22"/>
        <v>4667.9939400000003</v>
      </c>
      <c r="H1124" s="2">
        <f t="shared" si="23"/>
        <v>0.48999999999978172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v>
      </c>
      <c r="D1138" s="1">
        <f>BILANCA!E160</f>
        <v>87</v>
      </c>
      <c r="E1138" s="1">
        <v>0</v>
      </c>
      <c r="F1138" s="1">
        <v>0</v>
      </c>
      <c r="G1138" s="2">
        <f t="shared" si="22"/>
        <v>40.454999999999998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15569.44</v>
      </c>
      <c r="D1139" s="1">
        <f>BILANCA!E161</f>
        <v>8637.9500000000007</v>
      </c>
      <c r="E1139" s="1">
        <v>0</v>
      </c>
      <c r="F1139" s="1">
        <v>0</v>
      </c>
      <c r="G1139" s="2">
        <f t="shared" si="22"/>
        <v>5123.8730400000004</v>
      </c>
      <c r="H1139" s="2">
        <f t="shared" si="23"/>
        <v>0.48999999999978172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47490.83</v>
      </c>
      <c r="D1148" s="1">
        <f>BILANCA!E170</f>
        <v>55185.599999999999</v>
      </c>
      <c r="E1148" s="1">
        <v>0</v>
      </c>
      <c r="F1148" s="1">
        <v>0</v>
      </c>
      <c r="G1148" s="2">
        <f t="shared" si="22"/>
        <v>26047.234949999998</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47490.83</v>
      </c>
      <c r="D1151" s="1">
        <f>BILANCA!E173</f>
        <v>55185.599999999999</v>
      </c>
      <c r="E1151" s="1">
        <v>0</v>
      </c>
      <c r="F1151" s="1">
        <v>0</v>
      </c>
      <c r="G1151" s="2">
        <f t="shared" si="22"/>
        <v>26520.821040000003</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1225376.2</v>
      </c>
      <c r="D1152" s="1">
        <f>BILANCA!E175</f>
        <v>1205152.5900000001</v>
      </c>
      <c r="E1152" s="1">
        <v>0</v>
      </c>
      <c r="F1152" s="1">
        <v>0</v>
      </c>
      <c r="G1152" s="2">
        <f t="shared" si="22"/>
        <v>614430.15322000009</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62364.210000000006</v>
      </c>
      <c r="D1153" s="1">
        <f>BILANCA!E176</f>
        <v>65813.099999999991</v>
      </c>
      <c r="E1153" s="1">
        <v>0</v>
      </c>
      <c r="F1153" s="1">
        <v>0</v>
      </c>
      <c r="G1153" s="2">
        <f t="shared" si="22"/>
        <v>32978.369699999996</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56133.120000000003</v>
      </c>
      <c r="D1154" s="1">
        <f>BILANCA!E177</f>
        <v>65813.099999999991</v>
      </c>
      <c r="E1154" s="1">
        <v>0</v>
      </c>
      <c r="F1154" s="1">
        <v>0</v>
      </c>
      <c r="G1154" s="2">
        <f t="shared" si="22"/>
        <v>32106.843720000001</v>
      </c>
      <c r="H1154" s="2">
        <f t="shared" si="23"/>
        <v>0.2199999999938882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46638.98</v>
      </c>
      <c r="D1155" s="1">
        <f>BILANCA!E178</f>
        <v>56288.4</v>
      </c>
      <c r="E1155" s="1">
        <v>0</v>
      </c>
      <c r="F1155" s="1">
        <v>0</v>
      </c>
      <c r="G1155" s="2">
        <f t="shared" si="22"/>
        <v>27385.114159999997</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8638.69</v>
      </c>
      <c r="D1156" s="1">
        <f>BILANCA!E179</f>
        <v>9298.91</v>
      </c>
      <c r="E1156" s="1">
        <v>0</v>
      </c>
      <c r="F1156" s="1">
        <v>0</v>
      </c>
      <c r="G1156" s="2">
        <f t="shared" si="22"/>
        <v>4711.9162299999998</v>
      </c>
      <c r="H1156" s="2">
        <f t="shared" si="23"/>
        <v>0.3999999999996362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855.45</v>
      </c>
      <c r="D1165" s="1">
        <f>BILANCA!E188</f>
        <v>225.79</v>
      </c>
      <c r="E1165" s="1">
        <v>0</v>
      </c>
      <c r="F1165" s="1">
        <v>0</v>
      </c>
      <c r="G1165" s="2">
        <f t="shared" si="22"/>
        <v>237.87945999999999</v>
      </c>
      <c r="H1165" s="2">
        <f t="shared" si="23"/>
        <v>0.66000000000005343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6231.09</v>
      </c>
      <c r="D1166" s="1">
        <f>BILANCA!E189</f>
        <v>0</v>
      </c>
      <c r="E1166" s="1">
        <v>0</v>
      </c>
      <c r="F1166" s="1">
        <v>0</v>
      </c>
      <c r="G1166" s="2">
        <f t="shared" si="22"/>
        <v>1140.2894699999999</v>
      </c>
      <c r="H1166" s="2">
        <f t="shared" si="23"/>
        <v>9.0000000000145519E-2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1163011.99</v>
      </c>
      <c r="D1214" s="1">
        <f>BILANCA!E237</f>
        <v>1139339.49</v>
      </c>
      <c r="E1214" s="1">
        <v>0</v>
      </c>
      <c r="F1214" s="1">
        <v>0</v>
      </c>
      <c r="G1214" s="2">
        <f t="shared" si="22"/>
        <v>795030.61407000001</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1161306.94</v>
      </c>
      <c r="D1215" s="1">
        <f>BILANCA!E238</f>
        <v>1140721.03</v>
      </c>
      <c r="E1215" s="1">
        <v>0</v>
      </c>
      <c r="F1215" s="1">
        <v>0</v>
      </c>
      <c r="G1215" s="2">
        <f t="shared" si="22"/>
        <v>798717.76800000004</v>
      </c>
      <c r="H1215" s="2">
        <f t="shared" si="23"/>
        <v>9.0000000083819032E-2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1161306.94</v>
      </c>
      <c r="D1216" s="1">
        <f>BILANCA!E239</f>
        <v>1140721.03</v>
      </c>
      <c r="E1216" s="1">
        <v>0</v>
      </c>
      <c r="F1216" s="1">
        <v>0</v>
      </c>
      <c r="G1216" s="2">
        <f t="shared" si="22"/>
        <v>802160.51700000011</v>
      </c>
      <c r="H1216" s="2">
        <f t="shared" si="23"/>
        <v>9.0000000083819032E-2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1160318.1599999999</v>
      </c>
      <c r="D1217" s="1">
        <f>BILANCA!E240</f>
        <v>1139732.25</v>
      </c>
      <c r="E1217" s="1">
        <v>0</v>
      </c>
      <c r="F1217" s="1">
        <v>0</v>
      </c>
      <c r="G1217" s="2">
        <f t="shared" si="22"/>
        <v>804909.14244000008</v>
      </c>
      <c r="H1217" s="2">
        <f t="shared" si="23"/>
        <v>0.40999999991618097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988.78</v>
      </c>
      <c r="D1218" s="1">
        <f>BILANCA!E241</f>
        <v>988.78</v>
      </c>
      <c r="E1218" s="1">
        <v>0</v>
      </c>
      <c r="F1218" s="1">
        <v>0</v>
      </c>
      <c r="G1218" s="2">
        <f t="shared" si="22"/>
        <v>697.08989999999994</v>
      </c>
      <c r="H1218" s="2">
        <f t="shared" si="23"/>
        <v>0.44000000000005457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1618.0500000000002</v>
      </c>
      <c r="D1222" s="1">
        <f>BILANCA!E245</f>
        <v>-1468.54</v>
      </c>
      <c r="E1222" s="1">
        <v>0</v>
      </c>
      <c r="F1222" s="1">
        <v>0</v>
      </c>
      <c r="G1222" s="2">
        <f t="shared" si="22"/>
        <v>-315.2481699999999</v>
      </c>
      <c r="H1222" s="2">
        <f t="shared" si="23"/>
        <v>0.51000000000021828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8244.99</v>
      </c>
      <c r="D1223" s="1">
        <f>BILANCA!E246</f>
        <v>6283.19</v>
      </c>
      <c r="E1223" s="1">
        <v>0</v>
      </c>
      <c r="F1223" s="1">
        <v>0</v>
      </c>
      <c r="G1223" s="2">
        <f t="shared" si="22"/>
        <v>4994.728799999999</v>
      </c>
      <c r="H1223" s="2">
        <f t="shared" si="23"/>
        <v>0.1999999999998181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8244.99</v>
      </c>
      <c r="D1224" s="1">
        <f>BILANCA!E247</f>
        <v>6283.19</v>
      </c>
      <c r="E1224" s="1">
        <v>0</v>
      </c>
      <c r="F1224" s="1">
        <v>0</v>
      </c>
      <c r="G1224" s="2">
        <f t="shared" si="22"/>
        <v>5015.5401699999993</v>
      </c>
      <c r="H1224" s="2">
        <f t="shared" si="23"/>
        <v>0.1999999999998181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6626.94</v>
      </c>
      <c r="D1227" s="1">
        <f>BILANCA!E250</f>
        <v>7751.73</v>
      </c>
      <c r="E1227" s="1">
        <v>0</v>
      </c>
      <c r="F1227" s="1">
        <v>0</v>
      </c>
      <c r="G1227" s="2">
        <f t="shared" si="22"/>
        <v>5399.8176000000003</v>
      </c>
      <c r="H1227" s="2">
        <f t="shared" si="23"/>
        <v>0.33000000000083674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6626.94</v>
      </c>
      <c r="D1229" s="1">
        <f>BILANCA!E252</f>
        <v>7751.73</v>
      </c>
      <c r="E1229" s="1">
        <v>0</v>
      </c>
      <c r="F1229" s="1">
        <v>0</v>
      </c>
      <c r="G1229" s="2">
        <f t="shared" si="22"/>
        <v>5444.0783999999994</v>
      </c>
      <c r="H1229" s="2">
        <f t="shared" si="23"/>
        <v>0.33000000000083674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v>
      </c>
      <c r="D1232" s="1">
        <f>BILANCA!E255</f>
        <v>87</v>
      </c>
      <c r="E1232" s="1">
        <v>0</v>
      </c>
      <c r="F1232" s="1">
        <v>0</v>
      </c>
      <c r="G1232" s="2">
        <f t="shared" si="22"/>
        <v>64.989000000000004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24872.33</v>
      </c>
      <c r="D1236" s="1">
        <f>BILANCA!E259</f>
        <v>0</v>
      </c>
      <c r="E1236" s="1">
        <v>0</v>
      </c>
      <c r="F1236" s="1">
        <v>0</v>
      </c>
      <c r="G1236" s="2">
        <f t="shared" si="22"/>
        <v>6292.6994900000009</v>
      </c>
      <c r="H1236" s="2">
        <f t="shared" si="23"/>
        <v>0.33000000000174623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24872.33</v>
      </c>
      <c r="D1237" s="1">
        <f>BILANCA!E260</f>
        <v>0</v>
      </c>
      <c r="E1237" s="1">
        <v>0</v>
      </c>
      <c r="F1237" s="1">
        <v>0</v>
      </c>
      <c r="G1237" s="2">
        <f t="shared" si="22"/>
        <v>6317.5718200000001</v>
      </c>
      <c r="H1237" s="2">
        <f t="shared" si="23"/>
        <v>0.33000000000174623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15656.44</v>
      </c>
      <c r="D1241" s="1">
        <f>BILANCA!E265</f>
        <v>8724.9500000000007</v>
      </c>
      <c r="E1241" s="1">
        <v>0</v>
      </c>
      <c r="F1241" s="1">
        <v>0</v>
      </c>
      <c r="G1241" s="2">
        <f t="shared" si="22"/>
        <v>8541.4357200000013</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855.45</v>
      </c>
      <c r="D1244" s="1">
        <f>BILANCA!E268</f>
        <v>454.47</v>
      </c>
      <c r="E1244" s="1">
        <v>0</v>
      </c>
      <c r="F1244" s="1">
        <v>0</v>
      </c>
      <c r="G1244" s="2">
        <f t="shared" si="24"/>
        <v>460.50579000000005</v>
      </c>
      <c r="H1244" s="2">
        <f t="shared" si="23"/>
        <v>0.92000000000007276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15569.44</v>
      </c>
      <c r="D1262" s="1">
        <f>BILANCA!E286</f>
        <v>8637.9500000000007</v>
      </c>
      <c r="E1262" s="1">
        <v>0</v>
      </c>
      <c r="F1262" s="1">
        <v>0</v>
      </c>
      <c r="G1262" s="2">
        <f t="shared" si="24"/>
        <v>9163.8498600000021</v>
      </c>
      <c r="H1262" s="2">
        <f t="shared" si="23"/>
        <v>0.48999999999978172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56133.120000000003</v>
      </c>
      <c r="D1264" s="1">
        <f>BILANCA!E288</f>
        <v>65813.100000000006</v>
      </c>
      <c r="E1264" s="1">
        <v>0</v>
      </c>
      <c r="F1264" s="1">
        <v>0</v>
      </c>
      <c r="G1264" s="2">
        <f t="shared" si="24"/>
        <v>52760.368920000008</v>
      </c>
      <c r="H1264" s="2">
        <f t="shared" si="23"/>
        <v>0.22000000000844011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6231.09</v>
      </c>
      <c r="D1265" s="1">
        <f>BILANCA!E289</f>
        <v>0</v>
      </c>
      <c r="E1265" s="1">
        <v>0</v>
      </c>
      <c r="F1265" s="1">
        <v>0</v>
      </c>
      <c r="G1265" s="2">
        <f t="shared" si="24"/>
        <v>1757.1673799999999</v>
      </c>
      <c r="H1265" s="2">
        <f t="shared" si="23"/>
        <v>9.0000000000145519E-2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689796.03</v>
      </c>
      <c r="D1408" s="1">
        <f>'RAS-funkcijski'!E114</f>
        <v>800720.03999999992</v>
      </c>
      <c r="E1408" s="1">
        <v>0</v>
      </c>
      <c r="F1408" s="1">
        <v>0</v>
      </c>
      <c r="G1408" s="2">
        <f t="shared" si="24"/>
        <v>252035.97209999998</v>
      </c>
      <c r="H1408" s="2">
        <f t="shared" si="27"/>
        <v>6.9999999948777258E-2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663912.04</v>
      </c>
      <c r="D1409" s="1">
        <f>'RAS-funkcijski'!E115</f>
        <v>774366.22</v>
      </c>
      <c r="E1409" s="1">
        <v>0</v>
      </c>
      <c r="F1409" s="1">
        <v>0</v>
      </c>
      <c r="G1409" s="2">
        <f t="shared" si="24"/>
        <v>245603.53727999999</v>
      </c>
      <c r="H1409" s="2">
        <f t="shared" si="27"/>
        <v>0.26000000000931323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663912.04</v>
      </c>
      <c r="D1411" s="1">
        <f>'RAS-funkcijski'!E117</f>
        <v>774366.22</v>
      </c>
      <c r="E1411" s="1">
        <v>0</v>
      </c>
      <c r="F1411" s="1">
        <v>0</v>
      </c>
      <c r="G1411" s="2">
        <f t="shared" si="24"/>
        <v>250028.82623999999</v>
      </c>
      <c r="H1411" s="2">
        <f t="shared" si="27"/>
        <v>0.26000000000931323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25883.99</v>
      </c>
      <c r="D1420" s="1">
        <f>'RAS-funkcijski'!E126</f>
        <v>26353.82</v>
      </c>
      <c r="E1420" s="1">
        <v>0</v>
      </c>
      <c r="F1420" s="1">
        <v>0</v>
      </c>
      <c r="G1420" s="2">
        <f t="shared" si="24"/>
        <v>9588.17886</v>
      </c>
      <c r="H1420" s="2">
        <f t="shared" si="27"/>
        <v>0.18999999999869033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689796.03</v>
      </c>
      <c r="D1435" s="13">
        <f>'RAS-funkcijski'!E141</f>
        <v>800720.03999999992</v>
      </c>
      <c r="E1435" s="13">
        <v>0</v>
      </c>
      <c r="F1435" s="13">
        <v>0</v>
      </c>
      <c r="G1435" s="14">
        <f t="shared" si="24"/>
        <v>313899.34707000002</v>
      </c>
      <c r="H1435" s="14">
        <f t="shared" si="27"/>
        <v>6.9999999948777258E-2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39773.89</v>
      </c>
      <c r="D1436" s="6">
        <f>'P-VRIO'!E5</f>
        <v>0</v>
      </c>
      <c r="E1436" s="6">
        <v>0</v>
      </c>
      <c r="F1436" s="6">
        <v>0</v>
      </c>
      <c r="G1436" s="7">
        <f t="shared" si="24"/>
        <v>39.773890000000002</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39773.89</v>
      </c>
      <c r="D1453" s="1">
        <f>'P-VRIO'!E22</f>
        <v>0</v>
      </c>
      <c r="E1453" s="1">
        <v>0</v>
      </c>
      <c r="F1453" s="1">
        <v>0</v>
      </c>
      <c r="G1453" s="2">
        <f t="shared" si="24"/>
        <v>715.9300199999999</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39773.89</v>
      </c>
      <c r="D1454" s="1">
        <f>'P-VRIO'!E23</f>
        <v>0</v>
      </c>
      <c r="E1454" s="1">
        <v>0</v>
      </c>
      <c r="F1454" s="1">
        <v>0</v>
      </c>
      <c r="G1454" s="2">
        <f t="shared" si="24"/>
        <v>755.70390999999995</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39773.89</v>
      </c>
      <c r="D1456" s="1">
        <f>'P-VRIO'!E25</f>
        <v>0</v>
      </c>
      <c r="E1456" s="1">
        <v>0</v>
      </c>
      <c r="F1456" s="1">
        <v>0</v>
      </c>
      <c r="G1456" s="2">
        <f t="shared" si="24"/>
        <v>835.25169000000005</v>
      </c>
      <c r="H1456" s="2">
        <f t="shared" si="27"/>
        <v>0.11000000000058208</v>
      </c>
      <c r="I1456" s="10">
        <f t="shared" si="30"/>
        <v>91.877685900486185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62364.21</v>
      </c>
      <c r="D1480" s="6"/>
      <c r="E1480" s="6">
        <v>0</v>
      </c>
      <c r="F1480" s="6">
        <v>0</v>
      </c>
      <c r="G1480" s="7">
        <f t="shared" ref="G1480:G1580" si="34">B1480/1000*C1480</f>
        <v>62.36421</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813872.38</v>
      </c>
      <c r="D1481" s="1">
        <v>0</v>
      </c>
      <c r="E1481" s="1">
        <v>0</v>
      </c>
      <c r="F1481" s="1">
        <v>0</v>
      </c>
      <c r="G1481" s="2">
        <f t="shared" si="34"/>
        <v>1627.74476</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804928.73</v>
      </c>
      <c r="D1483" s="1">
        <v>0</v>
      </c>
      <c r="E1483" s="1">
        <v>0</v>
      </c>
      <c r="F1483" s="1">
        <v>0</v>
      </c>
      <c r="G1483" s="2">
        <f t="shared" si="34"/>
        <v>3219.7149199999999</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695064.99</v>
      </c>
      <c r="D1484" s="1">
        <v>0</v>
      </c>
      <c r="E1484" s="1">
        <v>0</v>
      </c>
      <c r="F1484" s="1">
        <v>0</v>
      </c>
      <c r="G1484" s="2">
        <f t="shared" si="34"/>
        <v>3475.3249500000002</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105083.8</v>
      </c>
      <c r="D1485" s="1">
        <v>0</v>
      </c>
      <c r="E1485" s="1">
        <v>0</v>
      </c>
      <c r="F1485" s="1">
        <v>0</v>
      </c>
      <c r="G1485" s="2">
        <f t="shared" si="34"/>
        <v>630.50279999999998</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4779.9399999999996</v>
      </c>
      <c r="D1491" s="1">
        <v>0</v>
      </c>
      <c r="E1491" s="1">
        <v>0</v>
      </c>
      <c r="F1491" s="1">
        <v>0</v>
      </c>
      <c r="G1491" s="2">
        <f t="shared" si="34"/>
        <v>57.359279999999998</v>
      </c>
      <c r="H1491" s="2">
        <f t="shared" si="35"/>
        <v>6.0000000000400178E-2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8943.65</v>
      </c>
      <c r="D1492" s="1">
        <v>0</v>
      </c>
      <c r="E1492" s="1">
        <v>0</v>
      </c>
      <c r="F1492" s="1">
        <v>0</v>
      </c>
      <c r="G1492" s="2">
        <f t="shared" si="34"/>
        <v>116.26745</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810423.48999999987</v>
      </c>
      <c r="D1499" s="1">
        <v>0</v>
      </c>
      <c r="E1499" s="1">
        <v>0</v>
      </c>
      <c r="F1499" s="1">
        <v>0</v>
      </c>
      <c r="G1499" s="2">
        <f t="shared" si="34"/>
        <v>16208.469799999997</v>
      </c>
      <c r="H1499" s="2">
        <f t="shared" si="35"/>
        <v>0.48999999987427145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795248.74999999988</v>
      </c>
      <c r="D1501" s="1">
        <v>0</v>
      </c>
      <c r="E1501" s="1">
        <v>0</v>
      </c>
      <c r="F1501" s="1">
        <v>0</v>
      </c>
      <c r="G1501" s="2">
        <f t="shared" si="34"/>
        <v>17495.472499999996</v>
      </c>
      <c r="H1501" s="2">
        <f t="shared" si="35"/>
        <v>0.25000000011641532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685415.57</v>
      </c>
      <c r="D1502" s="1">
        <v>0</v>
      </c>
      <c r="E1502" s="1">
        <v>0</v>
      </c>
      <c r="F1502" s="1">
        <v>0</v>
      </c>
      <c r="G1502" s="2">
        <f t="shared" si="34"/>
        <v>15764.558109999998</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104423.58</v>
      </c>
      <c r="D1503" s="1">
        <v>0</v>
      </c>
      <c r="E1503" s="1">
        <v>0</v>
      </c>
      <c r="F1503" s="1">
        <v>0</v>
      </c>
      <c r="G1503" s="2">
        <f t="shared" si="34"/>
        <v>2506.1659199999999</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5409.6</v>
      </c>
      <c r="D1509" s="1">
        <v>0</v>
      </c>
      <c r="E1509" s="1">
        <v>0</v>
      </c>
      <c r="F1509" s="1">
        <v>0</v>
      </c>
      <c r="G1509" s="2">
        <f t="shared" si="34"/>
        <v>162.28800000000001</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15174.74</v>
      </c>
      <c r="D1510" s="1">
        <v>0</v>
      </c>
      <c r="E1510" s="1">
        <v>0</v>
      </c>
      <c r="F1510" s="1">
        <v>0</v>
      </c>
      <c r="G1510" s="2">
        <f t="shared" si="34"/>
        <v>470.41694000000001</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65813.100000000093</v>
      </c>
      <c r="D1517" s="1">
        <v>0</v>
      </c>
      <c r="E1517" s="1">
        <v>0</v>
      </c>
      <c r="F1517" s="1">
        <v>0</v>
      </c>
      <c r="G1517" s="2">
        <f t="shared" si="34"/>
        <v>2500.8978000000034</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65813.099999999991</v>
      </c>
      <c r="D1518" s="1">
        <v>0</v>
      </c>
      <c r="E1518" s="1">
        <v>0</v>
      </c>
      <c r="F1518" s="1">
        <v>0</v>
      </c>
      <c r="G1518" s="2">
        <f t="shared" si="34"/>
        <v>2566.7108999999996</v>
      </c>
      <c r="H1518" s="2">
        <f t="shared" si="35"/>
        <v>9.9999999991268851E-2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65813.099999999991</v>
      </c>
      <c r="D1524" s="1">
        <v>0</v>
      </c>
      <c r="E1524" s="1">
        <v>0</v>
      </c>
      <c r="F1524" s="1">
        <v>0</v>
      </c>
      <c r="G1524" s="2">
        <f t="shared" si="34"/>
        <v>2961.5894999999996</v>
      </c>
      <c r="H1524" s="2">
        <f t="shared" si="35"/>
        <v>9.9999999991268851E-2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56288.4</v>
      </c>
      <c r="D1525" s="1">
        <v>0</v>
      </c>
      <c r="E1525" s="1">
        <v>0</v>
      </c>
      <c r="F1525" s="1">
        <v>0</v>
      </c>
      <c r="G1525" s="2">
        <f t="shared" si="34"/>
        <v>2589.2664</v>
      </c>
      <c r="H1525" s="2">
        <f t="shared" si="35"/>
        <v>0.40000000000145519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56288.4</v>
      </c>
      <c r="D1526" s="1">
        <v>0</v>
      </c>
      <c r="E1526" s="1">
        <v>0</v>
      </c>
      <c r="F1526" s="1">
        <v>0</v>
      </c>
      <c r="G1526" s="2">
        <f t="shared" si="34"/>
        <v>2645.5547999999999</v>
      </c>
      <c r="H1526" s="2">
        <f t="shared" si="35"/>
        <v>0.40000000000145519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9298.91</v>
      </c>
      <c r="D1530" s="1">
        <v>0</v>
      </c>
      <c r="E1530" s="1">
        <v>0</v>
      </c>
      <c r="F1530" s="1">
        <v>0</v>
      </c>
      <c r="G1530" s="2">
        <f t="shared" si="34"/>
        <v>474.24440999999996</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9298.91</v>
      </c>
      <c r="D1531" s="1">
        <v>0</v>
      </c>
      <c r="E1531" s="1">
        <v>0</v>
      </c>
      <c r="F1531" s="1">
        <v>0</v>
      </c>
      <c r="G1531" s="2">
        <f t="shared" si="34"/>
        <v>483.54331999999999</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225.79</v>
      </c>
      <c r="D1560" s="1">
        <v>0</v>
      </c>
      <c r="E1560" s="1">
        <v>0</v>
      </c>
      <c r="F1560" s="1">
        <v>0</v>
      </c>
      <c r="G1560" s="2">
        <f t="shared" si="34"/>
        <v>18.288989999999998</v>
      </c>
      <c r="H1560" s="2">
        <f t="shared" si="35"/>
        <v>0.21000000000000796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225.79</v>
      </c>
      <c r="D1561" s="1">
        <v>0</v>
      </c>
      <c r="E1561" s="1">
        <v>0</v>
      </c>
      <c r="F1561" s="1">
        <v>0</v>
      </c>
      <c r="G1561" s="2">
        <f t="shared" si="34"/>
        <v>18.514780000000002</v>
      </c>
      <c r="H1561" s="2">
        <f t="shared" si="35"/>
        <v>0.21000000000000796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75" defaultRowHeight="14.95" customHeight="1" x14ac:dyDescent="0.2"/>
  <cols>
    <col min="1" max="1" width="112.75" style="268" customWidth="1"/>
    <col min="2" max="7" width="14.375" customWidth="1"/>
  </cols>
  <sheetData>
    <row r="1" spans="1:1" ht="37.549999999999997" customHeight="1" x14ac:dyDescent="0.2">
      <c r="A1" s="275" t="s">
        <v>12</v>
      </c>
    </row>
    <row r="2" spans="1:1" ht="12.75" customHeight="1" x14ac:dyDescent="0.25">
      <c r="A2" s="269"/>
    </row>
    <row r="3" spans="1:1" ht="21.75" x14ac:dyDescent="0.2">
      <c r="A3" s="270" t="s">
        <v>13</v>
      </c>
    </row>
    <row r="4" spans="1:1" ht="39.1" customHeight="1" x14ac:dyDescent="0.2">
      <c r="A4" s="270" t="s">
        <v>14</v>
      </c>
    </row>
    <row r="5" spans="1:1" ht="51.8" customHeight="1" x14ac:dyDescent="0.2">
      <c r="A5" s="270" t="s">
        <v>15</v>
      </c>
    </row>
    <row r="6" spans="1:1" ht="27" customHeight="1" x14ac:dyDescent="0.2">
      <c r="A6" s="271" t="s">
        <v>16</v>
      </c>
    </row>
    <row r="7" spans="1:1" ht="54.35" x14ac:dyDescent="0.2">
      <c r="A7" s="272" t="s">
        <v>17</v>
      </c>
    </row>
    <row r="8" spans="1:1" ht="76.099999999999994" x14ac:dyDescent="0.2">
      <c r="A8" s="273" t="s">
        <v>18</v>
      </c>
    </row>
    <row r="9" spans="1:1" ht="21.75" x14ac:dyDescent="0.2">
      <c r="A9" s="270" t="s">
        <v>19</v>
      </c>
    </row>
    <row r="10" spans="1:1" ht="43.5" x14ac:dyDescent="0.2">
      <c r="A10" s="270" t="s">
        <v>20</v>
      </c>
    </row>
    <row r="11" spans="1:1" ht="42.8" customHeight="1" x14ac:dyDescent="0.2">
      <c r="A11" s="274" t="s">
        <v>21</v>
      </c>
    </row>
    <row r="12" spans="1:1" ht="53.35" customHeight="1" x14ac:dyDescent="0.2"/>
    <row r="13" spans="1:1" ht="53.35" customHeight="1" x14ac:dyDescent="0.2"/>
    <row r="14" spans="1:1" ht="53.35" customHeight="1" x14ac:dyDescent="0.2"/>
    <row r="15" spans="1:1" ht="43.5" customHeight="1" x14ac:dyDescent="0.2"/>
    <row r="16" spans="1:1" ht="53.35" customHeight="1" x14ac:dyDescent="0.2"/>
    <row r="17" ht="53.35" customHeight="1" x14ac:dyDescent="0.2"/>
    <row r="18" ht="53.35" customHeight="1" x14ac:dyDescent="0.2"/>
    <row r="19" ht="43.5" customHeight="1" x14ac:dyDescent="0.2"/>
    <row r="20" ht="74.25" customHeight="1" x14ac:dyDescent="0.2"/>
    <row r="21" ht="102.1" customHeight="1" x14ac:dyDescent="0.2"/>
    <row r="22" ht="53.35" customHeight="1" x14ac:dyDescent="0.2"/>
    <row r="23" ht="34.5" customHeight="1" x14ac:dyDescent="0.2"/>
    <row r="24" ht="4.5999999999999996"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8" customHeight="1" x14ac:dyDescent="0.2"/>
    <row r="221" ht="15.8" customHeight="1" x14ac:dyDescent="0.2"/>
    <row r="222" ht="15.8" customHeight="1" x14ac:dyDescent="0.2"/>
    <row r="223" ht="15.8" customHeight="1" x14ac:dyDescent="0.2"/>
    <row r="224" ht="15.8" customHeight="1" x14ac:dyDescent="0.2"/>
    <row r="225" ht="15.8" customHeight="1" x14ac:dyDescent="0.2"/>
    <row r="226" ht="15.8" customHeight="1" x14ac:dyDescent="0.2"/>
    <row r="227" ht="15.8" customHeight="1" x14ac:dyDescent="0.2"/>
    <row r="228" ht="15.8" customHeight="1" x14ac:dyDescent="0.2"/>
    <row r="229" ht="15.8" customHeight="1" x14ac:dyDescent="0.2"/>
    <row r="230" ht="15.8" customHeight="1" x14ac:dyDescent="0.2"/>
    <row r="231" ht="15.8" customHeight="1" x14ac:dyDescent="0.2"/>
    <row r="232" ht="15.8" customHeight="1" x14ac:dyDescent="0.2"/>
    <row r="233" ht="15.8" customHeight="1" x14ac:dyDescent="0.2"/>
    <row r="234" ht="15.8" customHeight="1" x14ac:dyDescent="0.2"/>
    <row r="235" ht="15.8" customHeight="1" x14ac:dyDescent="0.2"/>
    <row r="236" ht="15.8" customHeight="1" x14ac:dyDescent="0.2"/>
    <row r="237" ht="15.8" customHeight="1" x14ac:dyDescent="0.2"/>
    <row r="238" ht="15.8" customHeight="1" x14ac:dyDescent="0.2"/>
    <row r="239" ht="15.8" customHeight="1" x14ac:dyDescent="0.2"/>
    <row r="240" ht="15.8" customHeight="1" x14ac:dyDescent="0.2"/>
    <row r="241" ht="15.8" customHeight="1" x14ac:dyDescent="0.2"/>
    <row r="242" ht="15.8" customHeight="1" x14ac:dyDescent="0.2"/>
    <row r="243" ht="15.8" customHeight="1" x14ac:dyDescent="0.2"/>
    <row r="244" ht="15.8" customHeight="1" x14ac:dyDescent="0.2"/>
    <row r="245" ht="15.8" customHeight="1" x14ac:dyDescent="0.2"/>
    <row r="246" ht="15.8" customHeight="1" x14ac:dyDescent="0.2"/>
    <row r="247" ht="15.8" customHeight="1" x14ac:dyDescent="0.2"/>
    <row r="248" ht="15.8" customHeight="1" x14ac:dyDescent="0.2"/>
    <row r="249" ht="15.8" customHeight="1" x14ac:dyDescent="0.2"/>
    <row r="250" ht="15.8" customHeight="1" x14ac:dyDescent="0.2"/>
    <row r="251" ht="15.8" customHeight="1" x14ac:dyDescent="0.2"/>
    <row r="252" ht="15.8" customHeight="1" x14ac:dyDescent="0.2"/>
    <row r="253" ht="15.8" customHeight="1" x14ac:dyDescent="0.2"/>
    <row r="254" ht="15.8" customHeight="1" x14ac:dyDescent="0.2"/>
    <row r="255" ht="15.8" customHeight="1" x14ac:dyDescent="0.2"/>
    <row r="256" ht="15.8" customHeight="1" x14ac:dyDescent="0.2"/>
    <row r="257" ht="15.8" customHeight="1" x14ac:dyDescent="0.2"/>
    <row r="258" ht="15.8" customHeight="1" x14ac:dyDescent="0.2"/>
    <row r="259" ht="15.8" customHeight="1" x14ac:dyDescent="0.2"/>
    <row r="260" ht="15.8" customHeight="1" x14ac:dyDescent="0.2"/>
    <row r="261" ht="15.8" customHeight="1" x14ac:dyDescent="0.2"/>
    <row r="262" ht="15.8" customHeight="1" x14ac:dyDescent="0.2"/>
    <row r="263" ht="15.8" customHeight="1" x14ac:dyDescent="0.2"/>
    <row r="264" ht="15.8" customHeight="1" x14ac:dyDescent="0.2"/>
    <row r="265" ht="15.8" customHeight="1" x14ac:dyDescent="0.2"/>
    <row r="266" ht="15.8" customHeight="1" x14ac:dyDescent="0.2"/>
    <row r="267" ht="15.8" customHeight="1" x14ac:dyDescent="0.2"/>
    <row r="268" ht="15.8" customHeight="1" x14ac:dyDescent="0.2"/>
    <row r="269" ht="15.8" customHeight="1" x14ac:dyDescent="0.2"/>
    <row r="270" ht="15.8" customHeight="1" x14ac:dyDescent="0.2"/>
    <row r="271" ht="15.8" customHeight="1" x14ac:dyDescent="0.2"/>
    <row r="272" ht="15.8" customHeight="1" x14ac:dyDescent="0.2"/>
    <row r="273" ht="15.8" customHeight="1" x14ac:dyDescent="0.2"/>
    <row r="274" ht="15.8" customHeight="1" x14ac:dyDescent="0.2"/>
    <row r="275" ht="15.8" customHeight="1" x14ac:dyDescent="0.2"/>
    <row r="276" ht="15.8" customHeight="1" x14ac:dyDescent="0.2"/>
    <row r="277" ht="15.8" customHeight="1" x14ac:dyDescent="0.2"/>
    <row r="278" ht="15.8" customHeight="1" x14ac:dyDescent="0.2"/>
    <row r="279" ht="15.8" customHeight="1" x14ac:dyDescent="0.2"/>
    <row r="280" ht="15.8" customHeight="1" x14ac:dyDescent="0.2"/>
    <row r="281" ht="15.8" customHeight="1" x14ac:dyDescent="0.2"/>
    <row r="282" ht="15.8" customHeight="1" x14ac:dyDescent="0.2"/>
    <row r="283" ht="15.8" customHeight="1" x14ac:dyDescent="0.2"/>
    <row r="284" ht="15.8" customHeight="1" x14ac:dyDescent="0.2"/>
    <row r="285" ht="15.8" customHeight="1" x14ac:dyDescent="0.2"/>
    <row r="286" ht="15.8" customHeight="1" x14ac:dyDescent="0.2"/>
    <row r="287" ht="15.8" customHeight="1" x14ac:dyDescent="0.2"/>
    <row r="288" ht="15.8" customHeight="1" x14ac:dyDescent="0.2"/>
    <row r="289" ht="15.8" customHeight="1" x14ac:dyDescent="0.2"/>
    <row r="290" ht="15.8" customHeight="1" x14ac:dyDescent="0.2"/>
    <row r="291" ht="15.8" customHeight="1" x14ac:dyDescent="0.2"/>
    <row r="292" ht="15.8" customHeight="1" x14ac:dyDescent="0.2"/>
    <row r="293" ht="15.8" customHeight="1" x14ac:dyDescent="0.2"/>
    <row r="294" ht="15.8" customHeight="1" x14ac:dyDescent="0.2"/>
    <row r="295" ht="15.8" customHeight="1" x14ac:dyDescent="0.2"/>
    <row r="296" ht="15.8" customHeight="1" x14ac:dyDescent="0.2"/>
    <row r="297" ht="15.8" customHeight="1" x14ac:dyDescent="0.2"/>
    <row r="298" ht="15.8" customHeight="1" x14ac:dyDescent="0.2"/>
    <row r="299" ht="15.8" customHeight="1" x14ac:dyDescent="0.2"/>
    <row r="300" ht="15.8" customHeight="1" x14ac:dyDescent="0.2"/>
    <row r="301" ht="15.8" customHeight="1" x14ac:dyDescent="0.2"/>
    <row r="302" ht="15.8" customHeight="1" x14ac:dyDescent="0.2"/>
    <row r="303" ht="15.8" customHeight="1" x14ac:dyDescent="0.2"/>
    <row r="304" ht="15.8" customHeight="1" x14ac:dyDescent="0.2"/>
    <row r="305" ht="15.8" customHeight="1" x14ac:dyDescent="0.2"/>
    <row r="306" ht="15.8" customHeight="1" x14ac:dyDescent="0.2"/>
    <row r="307" ht="15.8" customHeight="1" x14ac:dyDescent="0.2"/>
    <row r="308" ht="15.8" customHeight="1" x14ac:dyDescent="0.2"/>
    <row r="309" ht="15.8" customHeight="1" x14ac:dyDescent="0.2"/>
    <row r="310" ht="15.8" customHeight="1" x14ac:dyDescent="0.2"/>
    <row r="311" ht="15.8" customHeight="1" x14ac:dyDescent="0.2"/>
    <row r="312" ht="15.8" customHeight="1" x14ac:dyDescent="0.2"/>
    <row r="313" ht="15.8" customHeight="1" x14ac:dyDescent="0.2"/>
    <row r="314" ht="15.8" customHeight="1" x14ac:dyDescent="0.2"/>
    <row r="315" ht="15.8" customHeight="1" x14ac:dyDescent="0.2"/>
    <row r="316" ht="15.8" customHeight="1" x14ac:dyDescent="0.2"/>
    <row r="317" ht="15.8" customHeight="1" x14ac:dyDescent="0.2"/>
    <row r="318" ht="15.8" customHeight="1" x14ac:dyDescent="0.2"/>
    <row r="319" ht="15.8" customHeight="1" x14ac:dyDescent="0.2"/>
    <row r="320" ht="15.8" customHeight="1" x14ac:dyDescent="0.2"/>
    <row r="321" ht="15.8" customHeight="1" x14ac:dyDescent="0.2"/>
    <row r="322" ht="15.8" customHeight="1" x14ac:dyDescent="0.2"/>
    <row r="323" ht="15.8" customHeight="1" x14ac:dyDescent="0.2"/>
    <row r="324" ht="15.8" customHeight="1" x14ac:dyDescent="0.2"/>
    <row r="325" ht="15.8" customHeight="1" x14ac:dyDescent="0.2"/>
    <row r="326" ht="15.8" customHeight="1" x14ac:dyDescent="0.2"/>
    <row r="327" ht="15.8" customHeight="1" x14ac:dyDescent="0.2"/>
    <row r="328" ht="15.8" customHeight="1" x14ac:dyDescent="0.2"/>
    <row r="329" ht="15.8" customHeight="1" x14ac:dyDescent="0.2"/>
    <row r="330" ht="15.8" customHeight="1" x14ac:dyDescent="0.2"/>
    <row r="331" ht="15.8" customHeight="1" x14ac:dyDescent="0.2"/>
    <row r="332" ht="15.8" customHeight="1" x14ac:dyDescent="0.2"/>
    <row r="333" ht="15.8" customHeight="1" x14ac:dyDescent="0.2"/>
    <row r="334" ht="15.8" customHeight="1" x14ac:dyDescent="0.2"/>
    <row r="335" ht="15.8" customHeight="1" x14ac:dyDescent="0.2"/>
    <row r="336" ht="15.8" customHeight="1" x14ac:dyDescent="0.2"/>
    <row r="337" ht="15.8" customHeight="1" x14ac:dyDescent="0.2"/>
    <row r="338" ht="15.8" customHeight="1" x14ac:dyDescent="0.2"/>
    <row r="339" ht="15.8" customHeight="1" x14ac:dyDescent="0.2"/>
    <row r="340" ht="15.8" customHeight="1" x14ac:dyDescent="0.2"/>
    <row r="341" ht="15.8" customHeight="1" x14ac:dyDescent="0.2"/>
    <row r="342" ht="15.8" customHeight="1" x14ac:dyDescent="0.2"/>
    <row r="343" ht="15.8" customHeight="1" x14ac:dyDescent="0.2"/>
    <row r="344" ht="15.8" customHeight="1" x14ac:dyDescent="0.2"/>
    <row r="345" ht="15.8" customHeight="1" x14ac:dyDescent="0.2"/>
    <row r="346" ht="15.8" customHeight="1" x14ac:dyDescent="0.2"/>
    <row r="347" ht="15.8" customHeight="1" x14ac:dyDescent="0.2"/>
    <row r="348" ht="15.8" customHeight="1" x14ac:dyDescent="0.2"/>
    <row r="349" ht="15.8" customHeight="1" x14ac:dyDescent="0.2"/>
    <row r="350" ht="15.8" customHeight="1" x14ac:dyDescent="0.2"/>
    <row r="351" ht="15.8" customHeight="1" x14ac:dyDescent="0.2"/>
    <row r="352" ht="15.8" customHeight="1" x14ac:dyDescent="0.2"/>
    <row r="353" ht="15.8" customHeight="1" x14ac:dyDescent="0.2"/>
    <row r="354" ht="15.8" customHeight="1" x14ac:dyDescent="0.2"/>
    <row r="355" ht="15.8" customHeight="1" x14ac:dyDescent="0.2"/>
    <row r="356" ht="15.8" customHeight="1" x14ac:dyDescent="0.2"/>
    <row r="357" ht="15.8" customHeight="1" x14ac:dyDescent="0.2"/>
    <row r="358" ht="15.8" customHeight="1" x14ac:dyDescent="0.2"/>
    <row r="359" ht="15.8" customHeight="1" x14ac:dyDescent="0.2"/>
    <row r="360" ht="15.8" customHeight="1" x14ac:dyDescent="0.2"/>
    <row r="361" ht="15.8" customHeight="1" x14ac:dyDescent="0.2"/>
    <row r="362" ht="15.8" customHeight="1" x14ac:dyDescent="0.2"/>
    <row r="363" ht="15.8" customHeight="1" x14ac:dyDescent="0.2"/>
    <row r="364" ht="15.8" customHeight="1" x14ac:dyDescent="0.2"/>
    <row r="365" ht="15.8" customHeight="1" x14ac:dyDescent="0.2"/>
    <row r="366" ht="15.8" customHeight="1" x14ac:dyDescent="0.2"/>
    <row r="367" ht="15.8" customHeight="1" x14ac:dyDescent="0.2"/>
    <row r="368" ht="15.8" customHeight="1" x14ac:dyDescent="0.2"/>
    <row r="369" ht="15.8" customHeight="1" x14ac:dyDescent="0.2"/>
    <row r="370" ht="15.8" customHeight="1" x14ac:dyDescent="0.2"/>
    <row r="371" ht="15.8" customHeight="1" x14ac:dyDescent="0.2"/>
    <row r="372" ht="15.8" customHeight="1" x14ac:dyDescent="0.2"/>
    <row r="373" ht="15.8" customHeight="1" x14ac:dyDescent="0.2"/>
    <row r="374" ht="15.8" customHeight="1" x14ac:dyDescent="0.2"/>
    <row r="375" ht="15.8" customHeight="1" x14ac:dyDescent="0.2"/>
    <row r="376" ht="15.8" customHeight="1" x14ac:dyDescent="0.2"/>
    <row r="377" ht="15.8" customHeight="1" x14ac:dyDescent="0.2"/>
    <row r="378" ht="15.8" customHeight="1" x14ac:dyDescent="0.2"/>
    <row r="379" ht="15.8" customHeight="1" x14ac:dyDescent="0.2"/>
    <row r="380" ht="15.8" customHeight="1" x14ac:dyDescent="0.2"/>
    <row r="381" ht="15.8" customHeight="1" x14ac:dyDescent="0.2"/>
    <row r="382" ht="15.8" customHeight="1" x14ac:dyDescent="0.2"/>
    <row r="383" ht="15.8" customHeight="1" x14ac:dyDescent="0.2"/>
    <row r="384" ht="15.8" customHeight="1" x14ac:dyDescent="0.2"/>
    <row r="385" ht="15.8" customHeight="1" x14ac:dyDescent="0.2"/>
    <row r="386" ht="15.8" customHeight="1" x14ac:dyDescent="0.2"/>
    <row r="387" ht="15.8" customHeight="1" x14ac:dyDescent="0.2"/>
    <row r="388" ht="15.8" customHeight="1" x14ac:dyDescent="0.2"/>
    <row r="389" ht="15.8" customHeight="1" x14ac:dyDescent="0.2"/>
    <row r="390" ht="15.8" customHeight="1" x14ac:dyDescent="0.2"/>
    <row r="391" ht="15.8" customHeight="1" x14ac:dyDescent="0.2"/>
    <row r="392" ht="15.8" customHeight="1" x14ac:dyDescent="0.2"/>
    <row r="393" ht="15.8" customHeight="1" x14ac:dyDescent="0.2"/>
    <row r="394" ht="15.8" customHeight="1" x14ac:dyDescent="0.2"/>
    <row r="395" ht="15.8" customHeight="1" x14ac:dyDescent="0.2"/>
    <row r="396" ht="15.8" customHeight="1" x14ac:dyDescent="0.2"/>
    <row r="397" ht="15.8" customHeight="1" x14ac:dyDescent="0.2"/>
    <row r="398" ht="15.8" customHeight="1" x14ac:dyDescent="0.2"/>
    <row r="399" ht="15.8" customHeight="1" x14ac:dyDescent="0.2"/>
    <row r="400" ht="15.8" customHeight="1" x14ac:dyDescent="0.2"/>
    <row r="401" ht="15.8" customHeight="1" x14ac:dyDescent="0.2"/>
    <row r="402" ht="15.8" customHeight="1" x14ac:dyDescent="0.2"/>
    <row r="403" ht="15.8" customHeight="1" x14ac:dyDescent="0.2"/>
    <row r="404" ht="15.8" customHeight="1" x14ac:dyDescent="0.2"/>
    <row r="405" ht="15.8" customHeight="1" x14ac:dyDescent="0.2"/>
    <row r="406" ht="15.8" customHeight="1" x14ac:dyDescent="0.2"/>
    <row r="407" ht="15.8" customHeight="1" x14ac:dyDescent="0.2"/>
    <row r="408" ht="15.8" customHeight="1" x14ac:dyDescent="0.2"/>
    <row r="409" ht="15.8" customHeight="1" x14ac:dyDescent="0.2"/>
    <row r="410" ht="15.8" customHeight="1" x14ac:dyDescent="0.2"/>
    <row r="411" ht="15.8" customHeight="1" x14ac:dyDescent="0.2"/>
    <row r="412" ht="15.8" customHeight="1" x14ac:dyDescent="0.2"/>
    <row r="413" ht="15.8" customHeight="1" x14ac:dyDescent="0.2"/>
    <row r="414" ht="15.8" customHeight="1" x14ac:dyDescent="0.2"/>
    <row r="415" ht="15.8" customHeight="1" x14ac:dyDescent="0.2"/>
    <row r="416" ht="15.8" customHeight="1" x14ac:dyDescent="0.2"/>
    <row r="417" ht="15.8" customHeight="1" x14ac:dyDescent="0.2"/>
    <row r="418" ht="15.8" customHeight="1" x14ac:dyDescent="0.2"/>
    <row r="419" ht="15.8" customHeight="1" x14ac:dyDescent="0.2"/>
    <row r="420" ht="15.8" customHeight="1" x14ac:dyDescent="0.2"/>
    <row r="421" ht="15.8" customHeight="1" x14ac:dyDescent="0.2"/>
    <row r="422" ht="15.8" customHeight="1" x14ac:dyDescent="0.2"/>
    <row r="423" ht="15.8" customHeight="1" x14ac:dyDescent="0.2"/>
    <row r="424" ht="15.8" customHeight="1" x14ac:dyDescent="0.2"/>
    <row r="425" ht="15.8" customHeight="1" x14ac:dyDescent="0.2"/>
    <row r="426" ht="15.8" customHeight="1" x14ac:dyDescent="0.2"/>
    <row r="427" ht="15.8" customHeight="1" x14ac:dyDescent="0.2"/>
    <row r="428" ht="15.8" customHeight="1" x14ac:dyDescent="0.2"/>
    <row r="429" ht="15.8" customHeight="1" x14ac:dyDescent="0.2"/>
    <row r="430" ht="15.8" customHeight="1" x14ac:dyDescent="0.2"/>
    <row r="431" ht="15.8" customHeight="1" x14ac:dyDescent="0.2"/>
    <row r="432" ht="15.8" customHeight="1" x14ac:dyDescent="0.2"/>
    <row r="433" ht="15.8" customHeight="1" x14ac:dyDescent="0.2"/>
    <row r="434" ht="15.8" customHeight="1" x14ac:dyDescent="0.2"/>
    <row r="435" ht="15.8" customHeight="1" x14ac:dyDescent="0.2"/>
    <row r="436" ht="15.8" customHeight="1" x14ac:dyDescent="0.2"/>
    <row r="437" ht="15.8" customHeight="1" x14ac:dyDescent="0.2"/>
    <row r="438" ht="15.8" customHeight="1" x14ac:dyDescent="0.2"/>
    <row r="439" ht="15.8" customHeight="1" x14ac:dyDescent="0.2"/>
    <row r="440" ht="15.8" customHeight="1" x14ac:dyDescent="0.2"/>
    <row r="441" ht="15.8" customHeight="1" x14ac:dyDescent="0.2"/>
    <row r="442" ht="15.8" customHeight="1" x14ac:dyDescent="0.2"/>
    <row r="443" ht="15.8" customHeight="1" x14ac:dyDescent="0.2"/>
    <row r="444" ht="15.8" customHeight="1" x14ac:dyDescent="0.2"/>
    <row r="445" ht="15.8" customHeight="1" x14ac:dyDescent="0.2"/>
    <row r="446" ht="15.8" customHeight="1" x14ac:dyDescent="0.2"/>
    <row r="447" ht="15.8" customHeight="1" x14ac:dyDescent="0.2"/>
    <row r="448" ht="15.8" customHeight="1" x14ac:dyDescent="0.2"/>
    <row r="449" ht="15.8" customHeight="1" x14ac:dyDescent="0.2"/>
    <row r="450" ht="15.8" customHeight="1" x14ac:dyDescent="0.2"/>
    <row r="451" ht="15.8" customHeight="1" x14ac:dyDescent="0.2"/>
    <row r="452" ht="15.8" customHeight="1" x14ac:dyDescent="0.2"/>
    <row r="453" ht="15.8" customHeight="1" x14ac:dyDescent="0.2"/>
    <row r="454" ht="15.8" customHeight="1" x14ac:dyDescent="0.2"/>
    <row r="455" ht="15.8" customHeight="1" x14ac:dyDescent="0.2"/>
    <row r="456" ht="15.8" customHeight="1" x14ac:dyDescent="0.2"/>
    <row r="457" ht="15.8" customHeight="1" x14ac:dyDescent="0.2"/>
    <row r="458" ht="15.8" customHeight="1" x14ac:dyDescent="0.2"/>
    <row r="459" ht="15.8" customHeight="1" x14ac:dyDescent="0.2"/>
    <row r="460" ht="15.8" customHeight="1" x14ac:dyDescent="0.2"/>
    <row r="461" ht="15.8" customHeight="1" x14ac:dyDescent="0.2"/>
    <row r="462" ht="15.8" customHeight="1" x14ac:dyDescent="0.2"/>
    <row r="463" ht="15.8" customHeight="1" x14ac:dyDescent="0.2"/>
    <row r="464" ht="15.8" customHeight="1" x14ac:dyDescent="0.2"/>
    <row r="465" ht="15.8" customHeight="1" x14ac:dyDescent="0.2"/>
    <row r="466" ht="15.8" customHeight="1" x14ac:dyDescent="0.2"/>
    <row r="467" ht="15.8" customHeight="1" x14ac:dyDescent="0.2"/>
    <row r="468" ht="15.8" customHeight="1" x14ac:dyDescent="0.2"/>
    <row r="469" ht="15.8" customHeight="1" x14ac:dyDescent="0.2"/>
    <row r="470" ht="15.8" customHeight="1" x14ac:dyDescent="0.2"/>
    <row r="471" ht="15.8" customHeight="1" x14ac:dyDescent="0.2"/>
    <row r="472" ht="15.8" customHeight="1" x14ac:dyDescent="0.2"/>
    <row r="473" ht="15.8" customHeight="1" x14ac:dyDescent="0.2"/>
    <row r="474" ht="15.8" customHeight="1" x14ac:dyDescent="0.2"/>
    <row r="475" ht="15.8" customHeight="1" x14ac:dyDescent="0.2"/>
    <row r="476" ht="15.8" customHeight="1" x14ac:dyDescent="0.2"/>
    <row r="477" ht="15.8" customHeight="1" x14ac:dyDescent="0.2"/>
    <row r="478" ht="15.8" customHeight="1" x14ac:dyDescent="0.2"/>
    <row r="479" ht="15.8" customHeight="1" x14ac:dyDescent="0.2"/>
    <row r="480" ht="15.8" customHeight="1" x14ac:dyDescent="0.2"/>
    <row r="481" ht="15.8" customHeight="1" x14ac:dyDescent="0.2"/>
    <row r="482" ht="15.8" customHeight="1" x14ac:dyDescent="0.2"/>
    <row r="483" ht="15.8" customHeight="1" x14ac:dyDescent="0.2"/>
    <row r="484" ht="15.8" customHeight="1" x14ac:dyDescent="0.2"/>
    <row r="485" ht="15.8" customHeight="1" x14ac:dyDescent="0.2"/>
    <row r="486" ht="15.8" customHeight="1" x14ac:dyDescent="0.2"/>
    <row r="487" ht="15.8" customHeight="1" x14ac:dyDescent="0.2"/>
    <row r="488" ht="15.8" customHeight="1" x14ac:dyDescent="0.2"/>
    <row r="489" ht="15.8" customHeight="1" x14ac:dyDescent="0.2"/>
    <row r="490" ht="15.8" customHeight="1" x14ac:dyDescent="0.2"/>
    <row r="491" ht="15.8" customHeight="1" x14ac:dyDescent="0.2"/>
    <row r="492" ht="15.8" customHeight="1" x14ac:dyDescent="0.2"/>
    <row r="493" ht="15.8" customHeight="1" x14ac:dyDescent="0.2"/>
    <row r="494" ht="15.8" customHeight="1" x14ac:dyDescent="0.2"/>
    <row r="495" ht="15.8" customHeight="1" x14ac:dyDescent="0.2"/>
    <row r="496" ht="15.8" customHeight="1" x14ac:dyDescent="0.2"/>
    <row r="497" ht="15.8" customHeight="1" x14ac:dyDescent="0.2"/>
    <row r="498" ht="15.8" customHeight="1" x14ac:dyDescent="0.2"/>
    <row r="499" ht="15.8" customHeight="1" x14ac:dyDescent="0.2"/>
    <row r="500" ht="15.8" customHeight="1" x14ac:dyDescent="0.2"/>
    <row r="501" ht="15.8" customHeight="1" x14ac:dyDescent="0.2"/>
    <row r="502" ht="15.8" customHeight="1" x14ac:dyDescent="0.2"/>
    <row r="503" ht="15.8" customHeight="1" x14ac:dyDescent="0.2"/>
    <row r="504" ht="15.8" customHeight="1" x14ac:dyDescent="0.2"/>
    <row r="505" ht="15.8" customHeight="1" x14ac:dyDescent="0.2"/>
    <row r="506" ht="15.8" customHeight="1" x14ac:dyDescent="0.2"/>
    <row r="507" ht="15.8" customHeight="1" x14ac:dyDescent="0.2"/>
    <row r="508" ht="15.8" customHeight="1" x14ac:dyDescent="0.2"/>
    <row r="509" ht="15.8" customHeight="1" x14ac:dyDescent="0.2"/>
    <row r="510" ht="15.8" customHeight="1" x14ac:dyDescent="0.2"/>
    <row r="511" ht="15.8" customHeight="1" x14ac:dyDescent="0.2"/>
    <row r="512" ht="15.8" customHeight="1" x14ac:dyDescent="0.2"/>
    <row r="513" ht="15.8" customHeight="1" x14ac:dyDescent="0.2"/>
    <row r="514" ht="15.8" customHeight="1" x14ac:dyDescent="0.2"/>
    <row r="515" ht="15.8" customHeight="1" x14ac:dyDescent="0.2"/>
    <row r="516" ht="15.8" customHeight="1" x14ac:dyDescent="0.2"/>
    <row r="517" ht="15.8" customHeight="1" x14ac:dyDescent="0.2"/>
    <row r="518" ht="15.8" customHeight="1" x14ac:dyDescent="0.2"/>
    <row r="519" ht="15.8" customHeight="1" x14ac:dyDescent="0.2"/>
    <row r="520" ht="15.8" customHeight="1" x14ac:dyDescent="0.2"/>
    <row r="521" ht="15.8" customHeight="1" x14ac:dyDescent="0.2"/>
    <row r="522" ht="15.8" customHeight="1" x14ac:dyDescent="0.2"/>
    <row r="523" ht="15.8" customHeight="1" x14ac:dyDescent="0.2"/>
    <row r="524" ht="15.8" customHeight="1" x14ac:dyDescent="0.2"/>
    <row r="525" ht="15.8" customHeight="1" x14ac:dyDescent="0.2"/>
    <row r="526" ht="15.8" customHeight="1" x14ac:dyDescent="0.2"/>
    <row r="527" ht="15.8" customHeight="1" x14ac:dyDescent="0.2"/>
    <row r="528" ht="15.8" customHeight="1" x14ac:dyDescent="0.2"/>
    <row r="529" ht="15.8" customHeight="1" x14ac:dyDescent="0.2"/>
    <row r="530" ht="15.8" customHeight="1" x14ac:dyDescent="0.2"/>
    <row r="531" ht="15.8" customHeight="1" x14ac:dyDescent="0.2"/>
    <row r="532" ht="15.8" customHeight="1" x14ac:dyDescent="0.2"/>
    <row r="533" ht="15.8" customHeight="1" x14ac:dyDescent="0.2"/>
    <row r="534" ht="15.8" customHeight="1" x14ac:dyDescent="0.2"/>
    <row r="535" ht="15.8" customHeight="1" x14ac:dyDescent="0.2"/>
    <row r="536" ht="15.8" customHeight="1" x14ac:dyDescent="0.2"/>
    <row r="537" ht="15.8" customHeight="1" x14ac:dyDescent="0.2"/>
    <row r="538" ht="15.8" customHeight="1" x14ac:dyDescent="0.2"/>
    <row r="539" ht="15.8" customHeight="1" x14ac:dyDescent="0.2"/>
    <row r="540" ht="15.8" customHeight="1" x14ac:dyDescent="0.2"/>
    <row r="541" ht="15.8" customHeight="1" x14ac:dyDescent="0.2"/>
    <row r="542" ht="15.8" customHeight="1" x14ac:dyDescent="0.2"/>
    <row r="543" ht="15.8" customHeight="1" x14ac:dyDescent="0.2"/>
    <row r="544" ht="15.8" customHeight="1" x14ac:dyDescent="0.2"/>
    <row r="545" ht="15.8" customHeight="1" x14ac:dyDescent="0.2"/>
    <row r="546" ht="15.8" customHeight="1" x14ac:dyDescent="0.2"/>
    <row r="547" ht="15.8" customHeight="1" x14ac:dyDescent="0.2"/>
    <row r="548" ht="15.8" customHeight="1" x14ac:dyDescent="0.2"/>
    <row r="549" ht="15.8" customHeight="1" x14ac:dyDescent="0.2"/>
    <row r="550" ht="15.8" customHeight="1" x14ac:dyDescent="0.2"/>
    <row r="551" ht="15.8" customHeight="1" x14ac:dyDescent="0.2"/>
    <row r="552" ht="15.8" customHeight="1" x14ac:dyDescent="0.2"/>
    <row r="553" ht="15.8" customHeight="1" x14ac:dyDescent="0.2"/>
    <row r="554" ht="15.8" customHeight="1" x14ac:dyDescent="0.2"/>
    <row r="555" ht="15.8" customHeight="1" x14ac:dyDescent="0.2"/>
    <row r="556" ht="15.8" customHeight="1" x14ac:dyDescent="0.2"/>
    <row r="557" ht="15.8" customHeight="1" x14ac:dyDescent="0.2"/>
    <row r="558" ht="15.8" customHeight="1" x14ac:dyDescent="0.2"/>
    <row r="559" ht="15.8" customHeight="1" x14ac:dyDescent="0.2"/>
    <row r="560" ht="15.8" customHeight="1" x14ac:dyDescent="0.2"/>
    <row r="561" ht="15.8" customHeight="1" x14ac:dyDescent="0.2"/>
    <row r="562" ht="15.8" customHeight="1" x14ac:dyDescent="0.2"/>
    <row r="563" ht="15.8" customHeight="1" x14ac:dyDescent="0.2"/>
    <row r="564" ht="15.8" customHeight="1" x14ac:dyDescent="0.2"/>
    <row r="565" ht="15.8" customHeight="1" x14ac:dyDescent="0.2"/>
    <row r="566" ht="15.8" customHeight="1" x14ac:dyDescent="0.2"/>
    <row r="567" ht="15.8" customHeight="1" x14ac:dyDescent="0.2"/>
    <row r="568" ht="15.8" customHeight="1" x14ac:dyDescent="0.2"/>
    <row r="569" ht="15.8" customHeight="1" x14ac:dyDescent="0.2"/>
    <row r="570" ht="15.8" customHeight="1" x14ac:dyDescent="0.2"/>
    <row r="571" ht="15.8" customHeight="1" x14ac:dyDescent="0.2"/>
    <row r="572" ht="15.8" customHeight="1" x14ac:dyDescent="0.2"/>
    <row r="573" ht="15.8" customHeight="1" x14ac:dyDescent="0.2"/>
    <row r="574" ht="15.8" customHeight="1" x14ac:dyDescent="0.2"/>
    <row r="575" ht="15.8" customHeight="1" x14ac:dyDescent="0.2"/>
    <row r="576" ht="15.8" customHeight="1" x14ac:dyDescent="0.2"/>
    <row r="577" ht="15.8" customHeight="1" x14ac:dyDescent="0.2"/>
    <row r="578" ht="15.8" customHeight="1" x14ac:dyDescent="0.2"/>
    <row r="579" ht="15.8" customHeight="1" x14ac:dyDescent="0.2"/>
    <row r="580" ht="15.8" customHeight="1" x14ac:dyDescent="0.2"/>
    <row r="581" ht="15.8" customHeight="1" x14ac:dyDescent="0.2"/>
    <row r="582" ht="15.8" customHeight="1" x14ac:dyDescent="0.2"/>
    <row r="583" ht="15.8" customHeight="1" x14ac:dyDescent="0.2"/>
    <row r="584" ht="15.8" customHeight="1" x14ac:dyDescent="0.2"/>
    <row r="585" ht="15.8" customHeight="1" x14ac:dyDescent="0.2"/>
    <row r="586" ht="15.8" customHeight="1" x14ac:dyDescent="0.2"/>
    <row r="587" ht="15.8" customHeight="1" x14ac:dyDescent="0.2"/>
    <row r="588" ht="15.8" customHeight="1" x14ac:dyDescent="0.2"/>
    <row r="589" ht="15.8" customHeight="1" x14ac:dyDescent="0.2"/>
    <row r="590" ht="15.8" customHeight="1" x14ac:dyDescent="0.2"/>
    <row r="591" ht="15.8" customHeight="1" x14ac:dyDescent="0.2"/>
    <row r="592" ht="15.8" customHeight="1" x14ac:dyDescent="0.2"/>
    <row r="593" ht="15.8" customHeight="1" x14ac:dyDescent="0.2"/>
    <row r="594" ht="15.8" customHeight="1" x14ac:dyDescent="0.2"/>
    <row r="595" ht="15.8" customHeight="1" x14ac:dyDescent="0.2"/>
    <row r="596" ht="15.8" customHeight="1" x14ac:dyDescent="0.2"/>
    <row r="597" ht="15.8" customHeight="1" x14ac:dyDescent="0.2"/>
    <row r="598" ht="15.8" customHeight="1" x14ac:dyDescent="0.2"/>
    <row r="599" ht="15.8" customHeight="1" x14ac:dyDescent="0.2"/>
    <row r="600" ht="15.8" customHeight="1" x14ac:dyDescent="0.2"/>
    <row r="601" ht="15.8" customHeight="1" x14ac:dyDescent="0.2"/>
    <row r="602" ht="15.8" customHeight="1" x14ac:dyDescent="0.2"/>
    <row r="603" ht="15.8" customHeight="1" x14ac:dyDescent="0.2"/>
    <row r="604" ht="15.8" customHeight="1" x14ac:dyDescent="0.2"/>
    <row r="605" ht="15.8" customHeight="1" x14ac:dyDescent="0.2"/>
    <row r="606" ht="15.8" customHeight="1" x14ac:dyDescent="0.2"/>
    <row r="607" ht="15.8" customHeight="1" x14ac:dyDescent="0.2"/>
    <row r="608" ht="15.8" customHeight="1" x14ac:dyDescent="0.2"/>
    <row r="609" ht="15.8" customHeight="1" x14ac:dyDescent="0.2"/>
    <row r="610" ht="15.8" customHeight="1" x14ac:dyDescent="0.2"/>
    <row r="611" ht="15.8" customHeight="1" x14ac:dyDescent="0.2"/>
    <row r="612" ht="15.8" customHeight="1" x14ac:dyDescent="0.2"/>
    <row r="613" ht="15.8" customHeight="1" x14ac:dyDescent="0.2"/>
    <row r="614" ht="15.8" customHeight="1" x14ac:dyDescent="0.2"/>
    <row r="615" ht="15.8" customHeight="1" x14ac:dyDescent="0.2"/>
    <row r="616" ht="15.8" customHeight="1" x14ac:dyDescent="0.2"/>
    <row r="617" ht="15.8" customHeight="1" x14ac:dyDescent="0.2"/>
    <row r="618" ht="15.8" customHeight="1" x14ac:dyDescent="0.2"/>
    <row r="619" ht="15.8" customHeight="1" x14ac:dyDescent="0.2"/>
    <row r="620" ht="15.8" customHeight="1" x14ac:dyDescent="0.2"/>
    <row r="621" ht="15.8" customHeight="1" x14ac:dyDescent="0.2"/>
    <row r="622" ht="15.8" customHeight="1" x14ac:dyDescent="0.2"/>
    <row r="623" ht="15.8" customHeight="1" x14ac:dyDescent="0.2"/>
    <row r="624" ht="15.8" customHeight="1" x14ac:dyDescent="0.2"/>
    <row r="625" ht="15.8" customHeight="1" x14ac:dyDescent="0.2"/>
    <row r="626" ht="15.8" customHeight="1" x14ac:dyDescent="0.2"/>
    <row r="627" ht="15.8" customHeight="1" x14ac:dyDescent="0.2"/>
    <row r="628" ht="15.8" customHeight="1" x14ac:dyDescent="0.2"/>
    <row r="629" ht="15.8" customHeight="1" x14ac:dyDescent="0.2"/>
    <row r="630" ht="15.8" customHeight="1" x14ac:dyDescent="0.2"/>
    <row r="631" ht="15.8" customHeight="1" x14ac:dyDescent="0.2"/>
    <row r="632" ht="15.8" customHeight="1" x14ac:dyDescent="0.2"/>
    <row r="633" ht="15.8" customHeight="1" x14ac:dyDescent="0.2"/>
    <row r="634" ht="15.8" customHeight="1" x14ac:dyDescent="0.2"/>
    <row r="635" ht="15.8" customHeight="1" x14ac:dyDescent="0.2"/>
    <row r="636" ht="15.8" customHeight="1" x14ac:dyDescent="0.2"/>
    <row r="637" ht="15.8" customHeight="1" x14ac:dyDescent="0.2"/>
    <row r="638" ht="15.8" customHeight="1" x14ac:dyDescent="0.2"/>
    <row r="639" ht="15.8" customHeight="1" x14ac:dyDescent="0.2"/>
    <row r="640" ht="15.8" customHeight="1" x14ac:dyDescent="0.2"/>
    <row r="641" ht="15.8" customHeight="1" x14ac:dyDescent="0.2"/>
    <row r="642" ht="15.8" customHeight="1" x14ac:dyDescent="0.2"/>
    <row r="643" ht="15.8" customHeight="1" x14ac:dyDescent="0.2"/>
    <row r="644" ht="15.8" customHeight="1" x14ac:dyDescent="0.2"/>
    <row r="645" ht="15.8" customHeight="1" x14ac:dyDescent="0.2"/>
    <row r="646" ht="15.8" customHeight="1" x14ac:dyDescent="0.2"/>
    <row r="647" ht="15.8" customHeight="1" x14ac:dyDescent="0.2"/>
    <row r="648" ht="15.8" customHeight="1" x14ac:dyDescent="0.2"/>
    <row r="649" ht="15.8" customHeight="1" x14ac:dyDescent="0.2"/>
    <row r="650" ht="15.8" customHeight="1" x14ac:dyDescent="0.2"/>
    <row r="651" ht="15.8" customHeight="1" x14ac:dyDescent="0.2"/>
    <row r="652" ht="15.8" customHeight="1" x14ac:dyDescent="0.2"/>
    <row r="653" ht="15.8" customHeight="1" x14ac:dyDescent="0.2"/>
    <row r="654" ht="15.8" customHeight="1" x14ac:dyDescent="0.2"/>
    <row r="655" ht="15.8" customHeight="1" x14ac:dyDescent="0.2"/>
    <row r="656" ht="15.8" customHeight="1" x14ac:dyDescent="0.2"/>
    <row r="657" ht="15.8" customHeight="1" x14ac:dyDescent="0.2"/>
    <row r="658" ht="15.8" customHeight="1" x14ac:dyDescent="0.2"/>
    <row r="659" ht="15.8" customHeight="1" x14ac:dyDescent="0.2"/>
    <row r="660" ht="15.8" customHeight="1" x14ac:dyDescent="0.2"/>
    <row r="661" ht="15.8" customHeight="1" x14ac:dyDescent="0.2"/>
    <row r="662" ht="15.8" customHeight="1" x14ac:dyDescent="0.2"/>
    <row r="663" ht="15.8" customHeight="1" x14ac:dyDescent="0.2"/>
    <row r="664" ht="15.8" customHeight="1" x14ac:dyDescent="0.2"/>
    <row r="665" ht="15.8" customHeight="1" x14ac:dyDescent="0.2"/>
    <row r="666" ht="15.8" customHeight="1" x14ac:dyDescent="0.2"/>
    <row r="667" ht="15.8" customHeight="1" x14ac:dyDescent="0.2"/>
    <row r="668" ht="15.8" customHeight="1" x14ac:dyDescent="0.2"/>
    <row r="669" ht="15.8" customHeight="1" x14ac:dyDescent="0.2"/>
    <row r="670" ht="15.8" customHeight="1" x14ac:dyDescent="0.2"/>
    <row r="671" ht="15.8" customHeight="1" x14ac:dyDescent="0.2"/>
    <row r="672" ht="15.8" customHeight="1" x14ac:dyDescent="0.2"/>
    <row r="673" ht="15.8" customHeight="1" x14ac:dyDescent="0.2"/>
    <row r="674" ht="15.8" customHeight="1" x14ac:dyDescent="0.2"/>
    <row r="675" ht="15.8" customHeight="1" x14ac:dyDescent="0.2"/>
    <row r="676" ht="15.8" customHeight="1" x14ac:dyDescent="0.2"/>
    <row r="677" ht="15.8" customHeight="1" x14ac:dyDescent="0.2"/>
    <row r="678" ht="15.8" customHeight="1" x14ac:dyDescent="0.2"/>
    <row r="679" ht="15.8" customHeight="1" x14ac:dyDescent="0.2"/>
    <row r="680" ht="15.8" customHeight="1" x14ac:dyDescent="0.2"/>
    <row r="681" ht="15.8" customHeight="1" x14ac:dyDescent="0.2"/>
    <row r="682" ht="15.8" customHeight="1" x14ac:dyDescent="0.2"/>
    <row r="683" ht="15.8" customHeight="1" x14ac:dyDescent="0.2"/>
    <row r="684" ht="15.8" customHeight="1" x14ac:dyDescent="0.2"/>
    <row r="685" ht="15.8" customHeight="1" x14ac:dyDescent="0.2"/>
    <row r="686" ht="15.8" customHeight="1" x14ac:dyDescent="0.2"/>
    <row r="687" ht="15.8" customHeight="1" x14ac:dyDescent="0.2"/>
    <row r="688" ht="15.8" customHeight="1" x14ac:dyDescent="0.2"/>
    <row r="689" ht="15.8" customHeight="1" x14ac:dyDescent="0.2"/>
    <row r="690" ht="15.8" customHeight="1" x14ac:dyDescent="0.2"/>
    <row r="691" ht="15.8" customHeight="1" x14ac:dyDescent="0.2"/>
    <row r="692" ht="15.8" customHeight="1" x14ac:dyDescent="0.2"/>
    <row r="693" ht="15.8" customHeight="1" x14ac:dyDescent="0.2"/>
    <row r="694" ht="15.8" customHeight="1" x14ac:dyDescent="0.2"/>
    <row r="695" ht="15.8" customHeight="1" x14ac:dyDescent="0.2"/>
    <row r="696" ht="15.8" customHeight="1" x14ac:dyDescent="0.2"/>
    <row r="697" ht="15.8" customHeight="1" x14ac:dyDescent="0.2"/>
    <row r="698" ht="15.8" customHeight="1" x14ac:dyDescent="0.2"/>
    <row r="699" ht="15.8" customHeight="1" x14ac:dyDescent="0.2"/>
    <row r="700" ht="15.8" customHeight="1" x14ac:dyDescent="0.2"/>
    <row r="701" ht="15.8" customHeight="1" x14ac:dyDescent="0.2"/>
    <row r="702" ht="15.8" customHeight="1" x14ac:dyDescent="0.2"/>
    <row r="703" ht="15.8" customHeight="1" x14ac:dyDescent="0.2"/>
    <row r="704" ht="15.8" customHeight="1" x14ac:dyDescent="0.2"/>
    <row r="705" ht="15.8" customHeight="1" x14ac:dyDescent="0.2"/>
    <row r="706" ht="15.8" customHeight="1" x14ac:dyDescent="0.2"/>
    <row r="707" ht="15.8" customHeight="1" x14ac:dyDescent="0.2"/>
    <row r="708" ht="15.8" customHeight="1" x14ac:dyDescent="0.2"/>
    <row r="709" ht="15.8" customHeight="1" x14ac:dyDescent="0.2"/>
    <row r="710" ht="15.8" customHeight="1" x14ac:dyDescent="0.2"/>
    <row r="711" ht="15.8" customHeight="1" x14ac:dyDescent="0.2"/>
    <row r="712" ht="15.8" customHeight="1" x14ac:dyDescent="0.2"/>
    <row r="713" ht="15.8" customHeight="1" x14ac:dyDescent="0.2"/>
    <row r="714" ht="15.8" customHeight="1" x14ac:dyDescent="0.2"/>
    <row r="715" ht="15.8" customHeight="1" x14ac:dyDescent="0.2"/>
    <row r="716" ht="15.8" customHeight="1" x14ac:dyDescent="0.2"/>
    <row r="717" ht="15.8" customHeight="1" x14ac:dyDescent="0.2"/>
    <row r="718" ht="15.8" customHeight="1" x14ac:dyDescent="0.2"/>
    <row r="719" ht="15.8" customHeight="1" x14ac:dyDescent="0.2"/>
    <row r="720" ht="15.8" customHeight="1" x14ac:dyDescent="0.2"/>
    <row r="721" ht="15.8" customHeight="1" x14ac:dyDescent="0.2"/>
    <row r="722" ht="15.8" customHeight="1" x14ac:dyDescent="0.2"/>
    <row r="723" ht="15.8" customHeight="1" x14ac:dyDescent="0.2"/>
    <row r="724" ht="15.8" customHeight="1" x14ac:dyDescent="0.2"/>
    <row r="725" ht="15.8" customHeight="1" x14ac:dyDescent="0.2"/>
    <row r="726" ht="15.8" customHeight="1" x14ac:dyDescent="0.2"/>
    <row r="727" ht="15.8" customHeight="1" x14ac:dyDescent="0.2"/>
    <row r="728" ht="15.8" customHeight="1" x14ac:dyDescent="0.2"/>
    <row r="729" ht="15.8" customHeight="1" x14ac:dyDescent="0.2"/>
    <row r="730" ht="15.8" customHeight="1" x14ac:dyDescent="0.2"/>
    <row r="731" ht="15.8" customHeight="1" x14ac:dyDescent="0.2"/>
    <row r="732" ht="15.8" customHeight="1" x14ac:dyDescent="0.2"/>
    <row r="733" ht="15.8" customHeight="1" x14ac:dyDescent="0.2"/>
    <row r="734" ht="15.8" customHeight="1" x14ac:dyDescent="0.2"/>
    <row r="735" ht="15.8" customHeight="1" x14ac:dyDescent="0.2"/>
    <row r="736" ht="15.8" customHeight="1" x14ac:dyDescent="0.2"/>
    <row r="737" ht="15.8" customHeight="1" x14ac:dyDescent="0.2"/>
    <row r="738" ht="15.8" customHeight="1" x14ac:dyDescent="0.2"/>
    <row r="739" ht="15.8" customHeight="1" x14ac:dyDescent="0.2"/>
    <row r="740" ht="15.8" customHeight="1" x14ac:dyDescent="0.2"/>
    <row r="741" ht="15.8" customHeight="1" x14ac:dyDescent="0.2"/>
    <row r="742" ht="15.8" customHeight="1" x14ac:dyDescent="0.2"/>
    <row r="743" ht="15.8" customHeight="1" x14ac:dyDescent="0.2"/>
    <row r="744" ht="15.8" customHeight="1" x14ac:dyDescent="0.2"/>
    <row r="745" ht="15.8" customHeight="1" x14ac:dyDescent="0.2"/>
    <row r="746" ht="15.8" customHeight="1" x14ac:dyDescent="0.2"/>
    <row r="747" ht="15.8" customHeight="1" x14ac:dyDescent="0.2"/>
    <row r="748" ht="15.8" customHeight="1" x14ac:dyDescent="0.2"/>
    <row r="749" ht="15.8" customHeight="1" x14ac:dyDescent="0.2"/>
    <row r="750" ht="15.8" customHeight="1" x14ac:dyDescent="0.2"/>
    <row r="751" ht="15.8" customHeight="1" x14ac:dyDescent="0.2"/>
    <row r="752" ht="15.8" customHeight="1" x14ac:dyDescent="0.2"/>
    <row r="753" ht="15.8" customHeight="1" x14ac:dyDescent="0.2"/>
    <row r="754" ht="15.8" customHeight="1" x14ac:dyDescent="0.2"/>
    <row r="755" ht="15.8" customHeight="1" x14ac:dyDescent="0.2"/>
    <row r="756" ht="15.8" customHeight="1" x14ac:dyDescent="0.2"/>
    <row r="757" ht="15.8" customHeight="1" x14ac:dyDescent="0.2"/>
    <row r="758" ht="15.8" customHeight="1" x14ac:dyDescent="0.2"/>
    <row r="759" ht="15.8" customHeight="1" x14ac:dyDescent="0.2"/>
    <row r="760" ht="15.8" customHeight="1" x14ac:dyDescent="0.2"/>
    <row r="761" ht="15.8" customHeight="1" x14ac:dyDescent="0.2"/>
    <row r="762" ht="15.8" customHeight="1" x14ac:dyDescent="0.2"/>
    <row r="763" ht="15.8" customHeight="1" x14ac:dyDescent="0.2"/>
    <row r="764" ht="15.8" customHeight="1" x14ac:dyDescent="0.2"/>
    <row r="765" ht="15.8" customHeight="1" x14ac:dyDescent="0.2"/>
    <row r="766" ht="15.8" customHeight="1" x14ac:dyDescent="0.2"/>
    <row r="767" ht="15.8" customHeight="1" x14ac:dyDescent="0.2"/>
    <row r="768" ht="15.8" customHeight="1" x14ac:dyDescent="0.2"/>
    <row r="769" ht="15.8" customHeight="1" x14ac:dyDescent="0.2"/>
    <row r="770" ht="15.8" customHeight="1" x14ac:dyDescent="0.2"/>
    <row r="771" ht="15.8" customHeight="1" x14ac:dyDescent="0.2"/>
    <row r="772" ht="15.8" customHeight="1" x14ac:dyDescent="0.2"/>
    <row r="773" ht="15.8" customHeight="1" x14ac:dyDescent="0.2"/>
    <row r="774" ht="15.8" customHeight="1" x14ac:dyDescent="0.2"/>
    <row r="775" ht="15.8" customHeight="1" x14ac:dyDescent="0.2"/>
    <row r="776" ht="15.8" customHeight="1" x14ac:dyDescent="0.2"/>
    <row r="777" ht="15.8" customHeight="1" x14ac:dyDescent="0.2"/>
    <row r="778" ht="15.8" customHeight="1" x14ac:dyDescent="0.2"/>
    <row r="779" ht="15.8" customHeight="1" x14ac:dyDescent="0.2"/>
    <row r="780" ht="15.8" customHeight="1" x14ac:dyDescent="0.2"/>
    <row r="781" ht="15.8" customHeight="1" x14ac:dyDescent="0.2"/>
    <row r="782" ht="15.8" customHeight="1" x14ac:dyDescent="0.2"/>
    <row r="783" ht="15.8" customHeight="1" x14ac:dyDescent="0.2"/>
    <row r="784" ht="15.8" customHeight="1" x14ac:dyDescent="0.2"/>
    <row r="785" ht="15.8" customHeight="1" x14ac:dyDescent="0.2"/>
    <row r="786" ht="15.8" customHeight="1" x14ac:dyDescent="0.2"/>
    <row r="787" ht="15.8" customHeight="1" x14ac:dyDescent="0.2"/>
    <row r="788" ht="15.8" customHeight="1" x14ac:dyDescent="0.2"/>
    <row r="789" ht="15.8" customHeight="1" x14ac:dyDescent="0.2"/>
    <row r="790" ht="15.8" customHeight="1" x14ac:dyDescent="0.2"/>
    <row r="791" ht="15.8" customHeight="1" x14ac:dyDescent="0.2"/>
    <row r="792" ht="15.8" customHeight="1" x14ac:dyDescent="0.2"/>
    <row r="793" ht="15.8" customHeight="1" x14ac:dyDescent="0.2"/>
    <row r="794" ht="15.8" customHeight="1" x14ac:dyDescent="0.2"/>
    <row r="795" ht="15.8" customHeight="1" x14ac:dyDescent="0.2"/>
    <row r="796" ht="15.8" customHeight="1" x14ac:dyDescent="0.2"/>
    <row r="797" ht="15.8" customHeight="1" x14ac:dyDescent="0.2"/>
    <row r="798" ht="15.8" customHeight="1" x14ac:dyDescent="0.2"/>
    <row r="799" ht="15.8" customHeight="1" x14ac:dyDescent="0.2"/>
    <row r="800" ht="15.8" customHeight="1" x14ac:dyDescent="0.2"/>
    <row r="801" ht="15.8" customHeight="1" x14ac:dyDescent="0.2"/>
    <row r="802" ht="15.8" customHeight="1" x14ac:dyDescent="0.2"/>
    <row r="803" ht="15.8" customHeight="1" x14ac:dyDescent="0.2"/>
    <row r="804" ht="15.8" customHeight="1" x14ac:dyDescent="0.2"/>
    <row r="805" ht="15.8" customHeight="1" x14ac:dyDescent="0.2"/>
    <row r="806" ht="15.8" customHeight="1" x14ac:dyDescent="0.2"/>
    <row r="807" ht="15.8" customHeight="1" x14ac:dyDescent="0.2"/>
    <row r="808" ht="15.8" customHeight="1" x14ac:dyDescent="0.2"/>
    <row r="809" ht="15.8" customHeight="1" x14ac:dyDescent="0.2"/>
    <row r="810" ht="15.8" customHeight="1" x14ac:dyDescent="0.2"/>
    <row r="811" ht="15.8" customHeight="1" x14ac:dyDescent="0.2"/>
    <row r="812" ht="15.8" customHeight="1" x14ac:dyDescent="0.2"/>
    <row r="813" ht="15.8" customHeight="1" x14ac:dyDescent="0.2"/>
    <row r="814" ht="15.8" customHeight="1" x14ac:dyDescent="0.2"/>
    <row r="815" ht="15.8" customHeight="1" x14ac:dyDescent="0.2"/>
    <row r="816" ht="15.8" customHeight="1" x14ac:dyDescent="0.2"/>
    <row r="817" ht="15.8" customHeight="1" x14ac:dyDescent="0.2"/>
    <row r="818" ht="15.8" customHeight="1" x14ac:dyDescent="0.2"/>
    <row r="819" ht="15.8" customHeight="1" x14ac:dyDescent="0.2"/>
    <row r="820" ht="15.8" customHeight="1" x14ac:dyDescent="0.2"/>
    <row r="821" ht="15.8" customHeight="1" x14ac:dyDescent="0.2"/>
    <row r="822" ht="15.8" customHeight="1" x14ac:dyDescent="0.2"/>
    <row r="823" ht="15.8" customHeight="1" x14ac:dyDescent="0.2"/>
    <row r="824" ht="15.8" customHeight="1" x14ac:dyDescent="0.2"/>
    <row r="825" ht="15.8" customHeight="1" x14ac:dyDescent="0.2"/>
    <row r="826" ht="15.8" customHeight="1" x14ac:dyDescent="0.2"/>
    <row r="827" ht="15.8" customHeight="1" x14ac:dyDescent="0.2"/>
    <row r="828" ht="15.8" customHeight="1" x14ac:dyDescent="0.2"/>
    <row r="829" ht="15.8" customHeight="1" x14ac:dyDescent="0.2"/>
    <row r="830" ht="15.8" customHeight="1" x14ac:dyDescent="0.2"/>
    <row r="831" ht="15.8" customHeight="1" x14ac:dyDescent="0.2"/>
    <row r="832" ht="15.8" customHeight="1" x14ac:dyDescent="0.2"/>
    <row r="833" ht="15.8" customHeight="1" x14ac:dyDescent="0.2"/>
    <row r="834" ht="15.8" customHeight="1" x14ac:dyDescent="0.2"/>
    <row r="835" ht="15.8" customHeight="1" x14ac:dyDescent="0.2"/>
    <row r="836" ht="15.8" customHeight="1" x14ac:dyDescent="0.2"/>
    <row r="837" ht="15.8" customHeight="1" x14ac:dyDescent="0.2"/>
    <row r="838" ht="15.8" customHeight="1" x14ac:dyDescent="0.2"/>
    <row r="839" ht="15.8" customHeight="1" x14ac:dyDescent="0.2"/>
    <row r="840" ht="15.8" customHeight="1" x14ac:dyDescent="0.2"/>
    <row r="841" ht="15.8" customHeight="1" x14ac:dyDescent="0.2"/>
    <row r="842" ht="15.8" customHeight="1" x14ac:dyDescent="0.2"/>
    <row r="843" ht="15.8" customHeight="1" x14ac:dyDescent="0.2"/>
    <row r="844" ht="15.8" customHeight="1" x14ac:dyDescent="0.2"/>
    <row r="845" ht="15.8" customHeight="1" x14ac:dyDescent="0.2"/>
    <row r="846" ht="15.8" customHeight="1" x14ac:dyDescent="0.2"/>
    <row r="847" ht="15.8" customHeight="1" x14ac:dyDescent="0.2"/>
    <row r="848" ht="15.8" customHeight="1" x14ac:dyDescent="0.2"/>
    <row r="849" ht="15.8" customHeight="1" x14ac:dyDescent="0.2"/>
    <row r="850" ht="15.8" customHeight="1" x14ac:dyDescent="0.2"/>
    <row r="851" ht="15.8" customHeight="1" x14ac:dyDescent="0.2"/>
    <row r="852" ht="15.8" customHeight="1" x14ac:dyDescent="0.2"/>
    <row r="853" ht="15.8" customHeight="1" x14ac:dyDescent="0.2"/>
    <row r="854" ht="15.8" customHeight="1" x14ac:dyDescent="0.2"/>
    <row r="855" ht="15.8" customHeight="1" x14ac:dyDescent="0.2"/>
    <row r="856" ht="15.8" customHeight="1" x14ac:dyDescent="0.2"/>
    <row r="857" ht="15.8" customHeight="1" x14ac:dyDescent="0.2"/>
    <row r="858" ht="15.8" customHeight="1" x14ac:dyDescent="0.2"/>
    <row r="859" ht="15.8" customHeight="1" x14ac:dyDescent="0.2"/>
    <row r="860" ht="15.8" customHeight="1" x14ac:dyDescent="0.2"/>
    <row r="861" ht="15.8" customHeight="1" x14ac:dyDescent="0.2"/>
    <row r="862" ht="15.8" customHeight="1" x14ac:dyDescent="0.2"/>
    <row r="863" ht="15.8" customHeight="1" x14ac:dyDescent="0.2"/>
    <row r="864" ht="15.8" customHeight="1" x14ac:dyDescent="0.2"/>
    <row r="865" ht="15.8" customHeight="1" x14ac:dyDescent="0.2"/>
    <row r="866" ht="15.8" customHeight="1" x14ac:dyDescent="0.2"/>
    <row r="867" ht="15.8" customHeight="1" x14ac:dyDescent="0.2"/>
    <row r="868" ht="15.8" customHeight="1" x14ac:dyDescent="0.2"/>
    <row r="869" ht="15.8" customHeight="1" x14ac:dyDescent="0.2"/>
    <row r="870" ht="15.8" customHeight="1" x14ac:dyDescent="0.2"/>
    <row r="871" ht="15.8" customHeight="1" x14ac:dyDescent="0.2"/>
    <row r="872" ht="15.8" customHeight="1" x14ac:dyDescent="0.2"/>
    <row r="873" ht="15.8" customHeight="1" x14ac:dyDescent="0.2"/>
    <row r="874" ht="15.8" customHeight="1" x14ac:dyDescent="0.2"/>
    <row r="875" ht="15.8" customHeight="1" x14ac:dyDescent="0.2"/>
    <row r="876" ht="15.8" customHeight="1" x14ac:dyDescent="0.2"/>
    <row r="877" ht="15.8" customHeight="1" x14ac:dyDescent="0.2"/>
    <row r="878" ht="15.8" customHeight="1" x14ac:dyDescent="0.2"/>
    <row r="879" ht="15.8" customHeight="1" x14ac:dyDescent="0.2"/>
    <row r="880" ht="15.8" customHeight="1" x14ac:dyDescent="0.2"/>
    <row r="881" ht="15.8" customHeight="1" x14ac:dyDescent="0.2"/>
    <row r="882" ht="15.8" customHeight="1" x14ac:dyDescent="0.2"/>
    <row r="883" ht="15.8" customHeight="1" x14ac:dyDescent="0.2"/>
    <row r="884" ht="15.8" customHeight="1" x14ac:dyDescent="0.2"/>
    <row r="885" ht="15.8" customHeight="1" x14ac:dyDescent="0.2"/>
    <row r="886" ht="15.8" customHeight="1" x14ac:dyDescent="0.2"/>
    <row r="887" ht="15.8" customHeight="1" x14ac:dyDescent="0.2"/>
    <row r="888" ht="15.8" customHeight="1" x14ac:dyDescent="0.2"/>
    <row r="889" ht="15.8" customHeight="1" x14ac:dyDescent="0.2"/>
    <row r="890" ht="15.8" customHeight="1" x14ac:dyDescent="0.2"/>
    <row r="891" ht="15.8" customHeight="1" x14ac:dyDescent="0.2"/>
    <row r="892" ht="15.8" customHeight="1" x14ac:dyDescent="0.2"/>
    <row r="893" ht="15.8" customHeight="1" x14ac:dyDescent="0.2"/>
    <row r="894" ht="15.8" customHeight="1" x14ac:dyDescent="0.2"/>
    <row r="895" ht="15.8" customHeight="1" x14ac:dyDescent="0.2"/>
    <row r="896" ht="15.8" customHeight="1" x14ac:dyDescent="0.2"/>
    <row r="897" ht="15.8" customHeight="1" x14ac:dyDescent="0.2"/>
    <row r="898" ht="15.8" customHeight="1" x14ac:dyDescent="0.2"/>
    <row r="899" ht="15.8" customHeight="1" x14ac:dyDescent="0.2"/>
    <row r="900" ht="15.8" customHeight="1" x14ac:dyDescent="0.2"/>
    <row r="901" ht="15.8" customHeight="1" x14ac:dyDescent="0.2"/>
    <row r="902" ht="15.8" customHeight="1" x14ac:dyDescent="0.2"/>
    <row r="903" ht="15.8" customHeight="1" x14ac:dyDescent="0.2"/>
    <row r="904" ht="15.8" customHeight="1" x14ac:dyDescent="0.2"/>
    <row r="905" ht="15.8" customHeight="1" x14ac:dyDescent="0.2"/>
    <row r="906" ht="15.8" customHeight="1" x14ac:dyDescent="0.2"/>
    <row r="907" ht="15.8" customHeight="1" x14ac:dyDescent="0.2"/>
    <row r="908" ht="15.8" customHeight="1" x14ac:dyDescent="0.2"/>
    <row r="909" ht="15.8" customHeight="1" x14ac:dyDescent="0.2"/>
    <row r="910" ht="15.8" customHeight="1" x14ac:dyDescent="0.2"/>
    <row r="911" ht="15.8" customHeight="1" x14ac:dyDescent="0.2"/>
    <row r="912" ht="15.8" customHeight="1" x14ac:dyDescent="0.2"/>
    <row r="913" ht="15.8" customHeight="1" x14ac:dyDescent="0.2"/>
    <row r="914" ht="15.8" customHeight="1" x14ac:dyDescent="0.2"/>
    <row r="915" ht="15.8" customHeight="1" x14ac:dyDescent="0.2"/>
    <row r="916" ht="15.8" customHeight="1" x14ac:dyDescent="0.2"/>
    <row r="917" ht="15.8" customHeight="1" x14ac:dyDescent="0.2"/>
    <row r="918" ht="15.8" customHeight="1" x14ac:dyDescent="0.2"/>
    <row r="919" ht="15.8" customHeight="1" x14ac:dyDescent="0.2"/>
    <row r="920" ht="15.8" customHeight="1" x14ac:dyDescent="0.2"/>
    <row r="921" ht="15.8" customHeight="1" x14ac:dyDescent="0.2"/>
    <row r="922" ht="15.8" customHeight="1" x14ac:dyDescent="0.2"/>
    <row r="923" ht="15.8" customHeight="1" x14ac:dyDescent="0.2"/>
    <row r="924" ht="15.8" customHeight="1" x14ac:dyDescent="0.2"/>
    <row r="925" ht="15.8" customHeight="1" x14ac:dyDescent="0.2"/>
    <row r="926" ht="15.8" customHeight="1" x14ac:dyDescent="0.2"/>
    <row r="927" ht="15.8" customHeight="1" x14ac:dyDescent="0.2"/>
    <row r="928" ht="15.8" customHeight="1" x14ac:dyDescent="0.2"/>
    <row r="929" ht="15.8" customHeight="1" x14ac:dyDescent="0.2"/>
    <row r="930" ht="15.8" customHeight="1" x14ac:dyDescent="0.2"/>
    <row r="931" ht="15.8" customHeight="1" x14ac:dyDescent="0.2"/>
    <row r="932" ht="15.8" customHeight="1" x14ac:dyDescent="0.2"/>
    <row r="933" ht="15.8" customHeight="1" x14ac:dyDescent="0.2"/>
    <row r="934" ht="15.8" customHeight="1" x14ac:dyDescent="0.2"/>
    <row r="935" ht="15.8" customHeight="1" x14ac:dyDescent="0.2"/>
    <row r="936" ht="15.8" customHeight="1" x14ac:dyDescent="0.2"/>
    <row r="937" ht="15.8" customHeight="1" x14ac:dyDescent="0.2"/>
    <row r="938" ht="15.8" customHeight="1" x14ac:dyDescent="0.2"/>
    <row r="939" ht="15.8" customHeight="1" x14ac:dyDescent="0.2"/>
    <row r="940" ht="15.8" customHeight="1" x14ac:dyDescent="0.2"/>
    <row r="941" ht="15.8" customHeight="1" x14ac:dyDescent="0.2"/>
    <row r="942" ht="15.8" customHeight="1" x14ac:dyDescent="0.2"/>
    <row r="943" ht="15.8" customHeight="1" x14ac:dyDescent="0.2"/>
    <row r="944" ht="15.8" customHeight="1" x14ac:dyDescent="0.2"/>
    <row r="945" ht="15.8" customHeight="1" x14ac:dyDescent="0.2"/>
    <row r="946" ht="15.8" customHeight="1" x14ac:dyDescent="0.2"/>
    <row r="947" ht="15.8" customHeight="1" x14ac:dyDescent="0.2"/>
    <row r="948" ht="15.8" customHeight="1" x14ac:dyDescent="0.2"/>
    <row r="949" ht="15.8" customHeight="1" x14ac:dyDescent="0.2"/>
    <row r="950" ht="15.8" customHeight="1" x14ac:dyDescent="0.2"/>
    <row r="951" ht="15.8" customHeight="1" x14ac:dyDescent="0.2"/>
    <row r="952" ht="15.8" customHeight="1" x14ac:dyDescent="0.2"/>
    <row r="953" ht="15.8" customHeight="1" x14ac:dyDescent="0.2"/>
    <row r="954" ht="15.8" customHeight="1" x14ac:dyDescent="0.2"/>
    <row r="955" ht="15.8" customHeight="1" x14ac:dyDescent="0.2"/>
    <row r="956" ht="15.8" customHeight="1" x14ac:dyDescent="0.2"/>
    <row r="957" ht="15.8" customHeight="1" x14ac:dyDescent="0.2"/>
    <row r="958" ht="15.8" customHeight="1" x14ac:dyDescent="0.2"/>
    <row r="959" ht="15.8" customHeight="1" x14ac:dyDescent="0.2"/>
    <row r="960" ht="15.8" customHeight="1" x14ac:dyDescent="0.2"/>
    <row r="961" ht="15.8" customHeight="1" x14ac:dyDescent="0.2"/>
    <row r="962" ht="15.8" customHeight="1" x14ac:dyDescent="0.2"/>
    <row r="963" ht="15.8" customHeight="1" x14ac:dyDescent="0.2"/>
    <row r="964" ht="15.8" customHeight="1" x14ac:dyDescent="0.2"/>
    <row r="965" ht="15.8" customHeight="1" x14ac:dyDescent="0.2"/>
    <row r="966" ht="15.8" customHeight="1" x14ac:dyDescent="0.2"/>
    <row r="967" ht="15.8" customHeight="1" x14ac:dyDescent="0.2"/>
    <row r="968" ht="15.8" customHeight="1" x14ac:dyDescent="0.2"/>
    <row r="969" ht="15.8" customHeight="1" x14ac:dyDescent="0.2"/>
    <row r="970" ht="15.8" customHeight="1" x14ac:dyDescent="0.2"/>
    <row r="971" ht="15.8" customHeight="1" x14ac:dyDescent="0.2"/>
    <row r="972" ht="15.8" customHeight="1" x14ac:dyDescent="0.2"/>
    <row r="973" ht="15.8" customHeight="1" x14ac:dyDescent="0.2"/>
    <row r="974" ht="15.8" customHeight="1" x14ac:dyDescent="0.2"/>
    <row r="975" ht="15.8" customHeight="1" x14ac:dyDescent="0.2"/>
    <row r="976" ht="15.8" customHeight="1" x14ac:dyDescent="0.2"/>
    <row r="977" ht="15.8" customHeight="1" x14ac:dyDescent="0.2"/>
    <row r="978" ht="15.8" customHeight="1" x14ac:dyDescent="0.2"/>
    <row r="979" ht="15.8" customHeight="1" x14ac:dyDescent="0.2"/>
    <row r="980" ht="15.8" customHeight="1" x14ac:dyDescent="0.2"/>
    <row r="981" ht="15.8" customHeight="1" x14ac:dyDescent="0.2"/>
    <row r="982" ht="15.8" customHeight="1" x14ac:dyDescent="0.2"/>
    <row r="983" ht="15.8" customHeight="1" x14ac:dyDescent="0.2"/>
    <row r="984" ht="15.8" customHeight="1" x14ac:dyDescent="0.2"/>
    <row r="985" ht="15.8" customHeight="1" x14ac:dyDescent="0.2"/>
    <row r="986" ht="15.8" customHeight="1" x14ac:dyDescent="0.2"/>
    <row r="987" ht="15.8" customHeight="1" x14ac:dyDescent="0.2"/>
    <row r="988" ht="15.8" customHeight="1" x14ac:dyDescent="0.2"/>
    <row r="989" ht="15.8" customHeight="1" x14ac:dyDescent="0.2"/>
    <row r="990" ht="15.8" customHeight="1" x14ac:dyDescent="0.2"/>
    <row r="991" ht="15.8" customHeight="1" x14ac:dyDescent="0.2"/>
    <row r="992" ht="15.8" customHeight="1" x14ac:dyDescent="0.2"/>
    <row r="993" ht="15.8" customHeight="1" x14ac:dyDescent="0.2"/>
    <row r="994" ht="15.8" customHeight="1" x14ac:dyDescent="0.2"/>
    <row r="995" ht="15.8" customHeight="1" x14ac:dyDescent="0.2"/>
    <row r="996" ht="15.8" customHeight="1" x14ac:dyDescent="0.2"/>
    <row r="997" ht="15.8" customHeight="1" x14ac:dyDescent="0.2"/>
    <row r="998" ht="15.8" customHeight="1" x14ac:dyDescent="0.2"/>
    <row r="999" ht="15.8"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375" defaultRowHeight="14.95" customHeight="1" x14ac:dyDescent="0.2"/>
  <cols>
    <col min="1" max="1" width="16.625" customWidth="1"/>
    <col min="2" max="2" width="5.75" customWidth="1"/>
    <col min="3" max="3" width="37.375" customWidth="1"/>
    <col min="4" max="4" width="9.375" customWidth="1"/>
    <col min="5" max="5" width="20.125" customWidth="1"/>
    <col min="6" max="6" width="9.25" customWidth="1"/>
    <col min="7" max="7" width="7.75" customWidth="1"/>
    <col min="8" max="9" width="16.25" customWidth="1"/>
    <col min="10" max="24" width="8" customWidth="1"/>
  </cols>
  <sheetData>
    <row r="2" spans="1:24" ht="37.549999999999997"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8"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99999999999997"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4.95" customHeight="1" x14ac:dyDescent="0.2">
      <c r="A5" s="17"/>
      <c r="J5" s="4"/>
      <c r="K5" s="4"/>
      <c r="L5" s="4"/>
      <c r="M5" s="4"/>
      <c r="N5" s="4"/>
      <c r="O5" s="4"/>
      <c r="P5" s="4"/>
      <c r="Q5" s="4"/>
      <c r="R5" s="4"/>
      <c r="S5" s="4"/>
      <c r="T5" s="4"/>
      <c r="U5" s="4"/>
      <c r="V5" s="4"/>
      <c r="W5" s="4"/>
      <c r="X5" s="4"/>
    </row>
    <row r="6" spans="1:24" ht="13.6" x14ac:dyDescent="0.2">
      <c r="B6" s="18" t="s">
        <v>25</v>
      </c>
      <c r="C6" s="264">
        <v>9097</v>
      </c>
      <c r="H6" s="19" t="s">
        <v>26</v>
      </c>
      <c r="I6" s="20" t="s">
        <v>27</v>
      </c>
      <c r="J6" s="4"/>
      <c r="L6" s="4"/>
      <c r="M6" s="4"/>
      <c r="N6" s="4"/>
      <c r="O6" s="4"/>
      <c r="P6" s="4"/>
      <c r="Q6" s="4"/>
      <c r="R6" s="4"/>
      <c r="S6" s="4"/>
      <c r="T6" s="4"/>
      <c r="U6" s="4"/>
      <c r="V6" s="4"/>
      <c r="W6" s="4"/>
      <c r="X6" s="4"/>
    </row>
    <row r="7" spans="1:24" ht="14.9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6"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4.9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6"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4.9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9" x14ac:dyDescent="0.2">
      <c r="B12" s="18" t="s">
        <v>38</v>
      </c>
      <c r="C12" s="266" t="s">
        <v>39</v>
      </c>
      <c r="J12" s="4"/>
      <c r="K12" s="4"/>
      <c r="L12" s="4"/>
      <c r="M12" s="4"/>
      <c r="N12" s="4"/>
      <c r="O12" s="4"/>
      <c r="P12" s="4"/>
      <c r="Q12" s="4"/>
      <c r="R12" s="4"/>
      <c r="S12" s="4"/>
      <c r="T12" s="4"/>
      <c r="U12" s="4"/>
      <c r="V12" s="4"/>
      <c r="W12" s="4"/>
      <c r="X12" s="4"/>
    </row>
    <row r="13" spans="1:24" ht="14.95" customHeight="1" x14ac:dyDescent="0.2">
      <c r="J13" s="4"/>
      <c r="K13" s="4"/>
      <c r="L13" s="4"/>
      <c r="M13" s="4"/>
      <c r="N13" s="4"/>
      <c r="O13" s="4"/>
      <c r="P13" s="4"/>
      <c r="Q13" s="4"/>
      <c r="R13" s="4"/>
      <c r="S13" s="4"/>
      <c r="T13" s="4"/>
      <c r="U13" s="4"/>
      <c r="V13" s="4"/>
      <c r="W13" s="4"/>
      <c r="X13" s="4"/>
    </row>
    <row r="14" spans="1:24" ht="14.9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698041.02</v>
      </c>
      <c r="I16" s="170">
        <f>'PR-RAS'!E6</f>
        <v>797633.44000000006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670827.1399999999</v>
      </c>
      <c r="I17" s="170">
        <f>'PR-RAS'!E151</f>
        <v>791674.43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1618.0500000001066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1468.5399999999763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1161306.94</v>
      </c>
      <c r="I20" s="173">
        <f>BILANCA!E7</f>
        <v>1140721.0299999998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64069.26</v>
      </c>
      <c r="I21" s="175">
        <f>BILANCA!E68</f>
        <v>64431.56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62364.210000000006</v>
      </c>
      <c r="I22" s="175">
        <f>BILANCA!E176</f>
        <v>65813.099999999991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1163011.99</v>
      </c>
      <c r="I23" s="177">
        <f>BILANCA!E237</f>
        <v>1139339.49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689796.03</v>
      </c>
      <c r="I27" s="175">
        <f>'RAS-funkcijski'!E114</f>
        <v>800720.03999999992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689796.03</v>
      </c>
      <c r="I28" s="179">
        <f>'RAS-funkcijski'!E141</f>
        <v>800720.03999999992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39773.89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39773.89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62364.21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65813.100000000093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65813.099999999991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3"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3"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99999999999997"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8" customHeight="1" x14ac:dyDescent="0.2"/>
    <row r="238" spans="1:24" ht="15.8" customHeight="1" x14ac:dyDescent="0.2"/>
    <row r="239" spans="1:24" ht="15.8" customHeight="1" x14ac:dyDescent="0.2"/>
    <row r="240" spans="1:24" ht="15.8" customHeight="1" x14ac:dyDescent="0.2"/>
    <row r="241" ht="15.8" customHeight="1" x14ac:dyDescent="0.2"/>
    <row r="242" ht="15.8" customHeight="1" x14ac:dyDescent="0.2"/>
    <row r="243" ht="15.8" customHeight="1" x14ac:dyDescent="0.2"/>
    <row r="244" ht="15.8" customHeight="1" x14ac:dyDescent="0.2"/>
    <row r="245" ht="15.8" customHeight="1" x14ac:dyDescent="0.2"/>
    <row r="246" ht="15.8" customHeight="1" x14ac:dyDescent="0.2"/>
    <row r="247" ht="15.8" customHeight="1" x14ac:dyDescent="0.2"/>
    <row r="248" ht="15.8" customHeight="1" x14ac:dyDescent="0.2"/>
    <row r="249" ht="15.8" customHeight="1" x14ac:dyDescent="0.2"/>
    <row r="250" ht="15.8" customHeight="1" x14ac:dyDescent="0.2"/>
    <row r="251" ht="15.8" customHeight="1" x14ac:dyDescent="0.2"/>
    <row r="252" ht="15.8" customHeight="1" x14ac:dyDescent="0.2"/>
    <row r="253" ht="15.8" customHeight="1" x14ac:dyDescent="0.2"/>
    <row r="254" ht="15.8" customHeight="1" x14ac:dyDescent="0.2"/>
    <row r="255" ht="15.8" customHeight="1" x14ac:dyDescent="0.2"/>
    <row r="256" ht="15.8" customHeight="1" x14ac:dyDescent="0.2"/>
    <row r="257" ht="15.8" customHeight="1" x14ac:dyDescent="0.2"/>
    <row r="258" ht="15.8" customHeight="1" x14ac:dyDescent="0.2"/>
    <row r="259" ht="15.8" customHeight="1" x14ac:dyDescent="0.2"/>
    <row r="260" ht="15.8" customHeight="1" x14ac:dyDescent="0.2"/>
    <row r="261" ht="15.8" customHeight="1" x14ac:dyDescent="0.2"/>
    <row r="262" ht="15.8" customHeight="1" x14ac:dyDescent="0.2"/>
    <row r="263" ht="15.8" customHeight="1" x14ac:dyDescent="0.2"/>
    <row r="264" ht="15.8" customHeight="1" x14ac:dyDescent="0.2"/>
    <row r="265" ht="15.8" customHeight="1" x14ac:dyDescent="0.2"/>
    <row r="266" ht="15.8" customHeight="1" x14ac:dyDescent="0.2"/>
    <row r="267" ht="15.8" customHeight="1" x14ac:dyDescent="0.2"/>
    <row r="268" ht="15.8" customHeight="1" x14ac:dyDescent="0.2"/>
    <row r="269" ht="15.8" customHeight="1" x14ac:dyDescent="0.2"/>
    <row r="270" ht="15.8" customHeight="1" x14ac:dyDescent="0.2"/>
    <row r="271" ht="15.8" customHeight="1" x14ac:dyDescent="0.2"/>
    <row r="272" ht="15.8" customHeight="1" x14ac:dyDescent="0.2"/>
    <row r="273" ht="15.8" customHeight="1" x14ac:dyDescent="0.2"/>
    <row r="274" ht="15.8" customHeight="1" x14ac:dyDescent="0.2"/>
    <row r="275" ht="15.8" customHeight="1" x14ac:dyDescent="0.2"/>
    <row r="276" ht="15.8" customHeight="1" x14ac:dyDescent="0.2"/>
    <row r="277" ht="15.8" customHeight="1" x14ac:dyDescent="0.2"/>
    <row r="278" ht="15.8" customHeight="1" x14ac:dyDescent="0.2"/>
    <row r="279" ht="15.8" customHeight="1" x14ac:dyDescent="0.2"/>
    <row r="280" ht="15.8" customHeight="1" x14ac:dyDescent="0.2"/>
    <row r="281" ht="15.8" customHeight="1" x14ac:dyDescent="0.2"/>
    <row r="282" ht="15.8" customHeight="1" x14ac:dyDescent="0.2"/>
    <row r="283" ht="15.8" customHeight="1" x14ac:dyDescent="0.2"/>
    <row r="284" ht="15.8" customHeight="1" x14ac:dyDescent="0.2"/>
    <row r="285" ht="15.8" customHeight="1" x14ac:dyDescent="0.2"/>
    <row r="286" ht="15.8" customHeight="1" x14ac:dyDescent="0.2"/>
    <row r="287" ht="15.8" customHeight="1" x14ac:dyDescent="0.2"/>
    <row r="288" ht="15.8" customHeight="1" x14ac:dyDescent="0.2"/>
    <row r="289" ht="15.8" customHeight="1" x14ac:dyDescent="0.2"/>
    <row r="290" ht="15.8" customHeight="1" x14ac:dyDescent="0.2"/>
    <row r="291" ht="15.8" customHeight="1" x14ac:dyDescent="0.2"/>
    <row r="292" ht="15.8" customHeight="1" x14ac:dyDescent="0.2"/>
    <row r="293" ht="15.8" customHeight="1" x14ac:dyDescent="0.2"/>
    <row r="294" ht="15.8" customHeight="1" x14ac:dyDescent="0.2"/>
    <row r="295" ht="15.8" customHeight="1" x14ac:dyDescent="0.2"/>
    <row r="296" ht="15.8" customHeight="1" x14ac:dyDescent="0.2"/>
    <row r="297" ht="15.8" customHeight="1" x14ac:dyDescent="0.2"/>
    <row r="298" ht="15.8" customHeight="1" x14ac:dyDescent="0.2"/>
    <row r="299" ht="15.8" customHeight="1" x14ac:dyDescent="0.2"/>
    <row r="300" ht="15.8" customHeight="1" x14ac:dyDescent="0.2"/>
    <row r="301" ht="15.8" customHeight="1" x14ac:dyDescent="0.2"/>
    <row r="302" ht="15.8" customHeight="1" x14ac:dyDescent="0.2"/>
    <row r="303" ht="15.8" customHeight="1" x14ac:dyDescent="0.2"/>
    <row r="304" ht="15.8" customHeight="1" x14ac:dyDescent="0.2"/>
    <row r="305" ht="15.8" customHeight="1" x14ac:dyDescent="0.2"/>
    <row r="306" ht="15.8" customHeight="1" x14ac:dyDescent="0.2"/>
    <row r="307" ht="15.8" customHeight="1" x14ac:dyDescent="0.2"/>
    <row r="308" ht="15.8" customHeight="1" x14ac:dyDescent="0.2"/>
    <row r="309" ht="15.8" customHeight="1" x14ac:dyDescent="0.2"/>
    <row r="310" ht="15.8" customHeight="1" x14ac:dyDescent="0.2"/>
    <row r="311" ht="15.8" customHeight="1" x14ac:dyDescent="0.2"/>
    <row r="312" ht="15.8" customHeight="1" x14ac:dyDescent="0.2"/>
    <row r="313" ht="15.8" customHeight="1" x14ac:dyDescent="0.2"/>
    <row r="314" ht="15.8" customHeight="1" x14ac:dyDescent="0.2"/>
    <row r="315" ht="15.8" customHeight="1" x14ac:dyDescent="0.2"/>
    <row r="316" ht="15.8" customHeight="1" x14ac:dyDescent="0.2"/>
    <row r="317" ht="15.8" customHeight="1" x14ac:dyDescent="0.2"/>
    <row r="318" ht="15.8" customHeight="1" x14ac:dyDescent="0.2"/>
    <row r="319" ht="15.8" customHeight="1" x14ac:dyDescent="0.2"/>
    <row r="320" ht="15.8" customHeight="1" x14ac:dyDescent="0.2"/>
    <row r="321" ht="15.8" customHeight="1" x14ac:dyDescent="0.2"/>
    <row r="322" ht="15.8" customHeight="1" x14ac:dyDescent="0.2"/>
    <row r="323" ht="15.8" customHeight="1" x14ac:dyDescent="0.2"/>
    <row r="324" ht="15.8" customHeight="1" x14ac:dyDescent="0.2"/>
    <row r="325" ht="15.8" customHeight="1" x14ac:dyDescent="0.2"/>
    <row r="326" ht="15.8" customHeight="1" x14ac:dyDescent="0.2"/>
    <row r="327" ht="15.8" customHeight="1" x14ac:dyDescent="0.2"/>
    <row r="328" ht="15.8" customHeight="1" x14ac:dyDescent="0.2"/>
    <row r="329" ht="15.8" customHeight="1" x14ac:dyDescent="0.2"/>
    <row r="330" ht="15.8" customHeight="1" x14ac:dyDescent="0.2"/>
    <row r="331" ht="15.8" customHeight="1" x14ac:dyDescent="0.2"/>
    <row r="332" ht="15.8" customHeight="1" x14ac:dyDescent="0.2"/>
    <row r="333" ht="15.8" customHeight="1" x14ac:dyDescent="0.2"/>
    <row r="334" ht="15.8" customHeight="1" x14ac:dyDescent="0.2"/>
    <row r="335" ht="15.8" customHeight="1" x14ac:dyDescent="0.2"/>
    <row r="336" ht="15.8" customHeight="1" x14ac:dyDescent="0.2"/>
    <row r="337" ht="15.8" customHeight="1" x14ac:dyDescent="0.2"/>
    <row r="338" ht="15.8" customHeight="1" x14ac:dyDescent="0.2"/>
    <row r="339" ht="15.8" customHeight="1" x14ac:dyDescent="0.2"/>
    <row r="340" ht="15.8" customHeight="1" x14ac:dyDescent="0.2"/>
    <row r="341" ht="15.8" customHeight="1" x14ac:dyDescent="0.2"/>
    <row r="342" ht="15.8" customHeight="1" x14ac:dyDescent="0.2"/>
    <row r="343" ht="15.8" customHeight="1" x14ac:dyDescent="0.2"/>
    <row r="344" ht="15.8" customHeight="1" x14ac:dyDescent="0.2"/>
    <row r="345" ht="15.8" customHeight="1" x14ac:dyDescent="0.2"/>
    <row r="346" ht="15.8" customHeight="1" x14ac:dyDescent="0.2"/>
    <row r="347" ht="15.8" customHeight="1" x14ac:dyDescent="0.2"/>
    <row r="348" ht="15.8" customHeight="1" x14ac:dyDescent="0.2"/>
    <row r="349" ht="15.8" customHeight="1" x14ac:dyDescent="0.2"/>
    <row r="350" ht="15.8" customHeight="1" x14ac:dyDescent="0.2"/>
    <row r="351" ht="15.8" customHeight="1" x14ac:dyDescent="0.2"/>
    <row r="352" ht="15.8" customHeight="1" x14ac:dyDescent="0.2"/>
    <row r="353" ht="15.8" customHeight="1" x14ac:dyDescent="0.2"/>
    <row r="354" ht="15.8" customHeight="1" x14ac:dyDescent="0.2"/>
    <row r="355" ht="15.8" customHeight="1" x14ac:dyDescent="0.2"/>
    <row r="356" ht="15.8" customHeight="1" x14ac:dyDescent="0.2"/>
    <row r="357" ht="15.8" customHeight="1" x14ac:dyDescent="0.2"/>
    <row r="358" ht="15.8" customHeight="1" x14ac:dyDescent="0.2"/>
    <row r="359" ht="15.8" customHeight="1" x14ac:dyDescent="0.2"/>
    <row r="360" ht="15.8" customHeight="1" x14ac:dyDescent="0.2"/>
    <row r="361" ht="15.8" customHeight="1" x14ac:dyDescent="0.2"/>
    <row r="362" ht="15.8" customHeight="1" x14ac:dyDescent="0.2"/>
    <row r="363" ht="15.8" customHeight="1" x14ac:dyDescent="0.2"/>
    <row r="364" ht="15.8" customHeight="1" x14ac:dyDescent="0.2"/>
    <row r="365" ht="15.8" customHeight="1" x14ac:dyDescent="0.2"/>
    <row r="366" ht="15.8" customHeight="1" x14ac:dyDescent="0.2"/>
    <row r="367" ht="15.8" customHeight="1" x14ac:dyDescent="0.2"/>
    <row r="368" ht="15.8" customHeight="1" x14ac:dyDescent="0.2"/>
    <row r="369" ht="15.8" customHeight="1" x14ac:dyDescent="0.2"/>
    <row r="370" ht="15.8" customHeight="1" x14ac:dyDescent="0.2"/>
    <row r="371" ht="15.8" customHeight="1" x14ac:dyDescent="0.2"/>
    <row r="372" ht="15.8" customHeight="1" x14ac:dyDescent="0.2"/>
    <row r="373" ht="15.8" customHeight="1" x14ac:dyDescent="0.2"/>
    <row r="374" ht="15.8" customHeight="1" x14ac:dyDescent="0.2"/>
    <row r="375" ht="15.8" customHeight="1" x14ac:dyDescent="0.2"/>
    <row r="376" ht="15.8" customHeight="1" x14ac:dyDescent="0.2"/>
    <row r="377" ht="15.8" customHeight="1" x14ac:dyDescent="0.2"/>
    <row r="378" ht="15.8" customHeight="1" x14ac:dyDescent="0.2"/>
    <row r="379" ht="15.8" customHeight="1" x14ac:dyDescent="0.2"/>
    <row r="380" ht="15.8" customHeight="1" x14ac:dyDescent="0.2"/>
    <row r="381" ht="15.8" customHeight="1" x14ac:dyDescent="0.2"/>
    <row r="382" ht="15.8" customHeight="1" x14ac:dyDescent="0.2"/>
    <row r="383" ht="15.8" customHeight="1" x14ac:dyDescent="0.2"/>
    <row r="384" ht="15.8" customHeight="1" x14ac:dyDescent="0.2"/>
    <row r="385" ht="15.8" customHeight="1" x14ac:dyDescent="0.2"/>
    <row r="386" ht="15.8" customHeight="1" x14ac:dyDescent="0.2"/>
    <row r="387" ht="15.8" customHeight="1" x14ac:dyDescent="0.2"/>
    <row r="388" ht="15.8" customHeight="1" x14ac:dyDescent="0.2"/>
    <row r="389" ht="15.8" customHeight="1" x14ac:dyDescent="0.2"/>
    <row r="390" ht="15.8" customHeight="1" x14ac:dyDescent="0.2"/>
    <row r="391" ht="15.8" customHeight="1" x14ac:dyDescent="0.2"/>
    <row r="392" ht="15.8" customHeight="1" x14ac:dyDescent="0.2"/>
    <row r="393" ht="15.8" customHeight="1" x14ac:dyDescent="0.2"/>
    <row r="394" ht="15.8" customHeight="1" x14ac:dyDescent="0.2"/>
    <row r="395" ht="15.8" customHeight="1" x14ac:dyDescent="0.2"/>
    <row r="396" ht="15.8" customHeight="1" x14ac:dyDescent="0.2"/>
    <row r="397" ht="15.8" customHeight="1" x14ac:dyDescent="0.2"/>
    <row r="398" ht="15.8" customHeight="1" x14ac:dyDescent="0.2"/>
    <row r="399" ht="15.8" customHeight="1" x14ac:dyDescent="0.2"/>
    <row r="400" ht="15.8" customHeight="1" x14ac:dyDescent="0.2"/>
    <row r="401" ht="15.8" customHeight="1" x14ac:dyDescent="0.2"/>
    <row r="402" ht="15.8" customHeight="1" x14ac:dyDescent="0.2"/>
    <row r="403" ht="15.8" customHeight="1" x14ac:dyDescent="0.2"/>
    <row r="404" ht="15.8" customHeight="1" x14ac:dyDescent="0.2"/>
    <row r="405" ht="15.8" customHeight="1" x14ac:dyDescent="0.2"/>
    <row r="406" ht="15.8" customHeight="1" x14ac:dyDescent="0.2"/>
    <row r="407" ht="15.8" customHeight="1" x14ac:dyDescent="0.2"/>
    <row r="408" ht="15.8" customHeight="1" x14ac:dyDescent="0.2"/>
    <row r="409" ht="15.8" customHeight="1" x14ac:dyDescent="0.2"/>
    <row r="410" ht="15.8" customHeight="1" x14ac:dyDescent="0.2"/>
    <row r="411" ht="15.8" customHeight="1" x14ac:dyDescent="0.2"/>
    <row r="412" ht="15.8" customHeight="1" x14ac:dyDescent="0.2"/>
    <row r="413" ht="15.8" customHeight="1" x14ac:dyDescent="0.2"/>
    <row r="414" ht="15.8" customHeight="1" x14ac:dyDescent="0.2"/>
    <row r="415" ht="15.8" customHeight="1" x14ac:dyDescent="0.2"/>
    <row r="416" ht="15.8" customHeight="1" x14ac:dyDescent="0.2"/>
    <row r="417" ht="15.8" customHeight="1" x14ac:dyDescent="0.2"/>
    <row r="418" ht="15.8" customHeight="1" x14ac:dyDescent="0.2"/>
    <row r="419" ht="15.8" customHeight="1" x14ac:dyDescent="0.2"/>
    <row r="420" ht="15.8" customHeight="1" x14ac:dyDescent="0.2"/>
    <row r="421" ht="15.8" customHeight="1" x14ac:dyDescent="0.2"/>
    <row r="422" ht="15.8" customHeight="1" x14ac:dyDescent="0.2"/>
    <row r="423" ht="15.8" customHeight="1" x14ac:dyDescent="0.2"/>
    <row r="424" ht="15.8" customHeight="1" x14ac:dyDescent="0.2"/>
    <row r="425" ht="15.8" customHeight="1" x14ac:dyDescent="0.2"/>
    <row r="426" ht="15.8" customHeight="1" x14ac:dyDescent="0.2"/>
    <row r="427" ht="15.8" customHeight="1" x14ac:dyDescent="0.2"/>
    <row r="428" ht="15.8" customHeight="1" x14ac:dyDescent="0.2"/>
    <row r="429" ht="15.8" customHeight="1" x14ac:dyDescent="0.2"/>
    <row r="430" ht="15.8" customHeight="1" x14ac:dyDescent="0.2"/>
    <row r="431" ht="15.8" customHeight="1" x14ac:dyDescent="0.2"/>
    <row r="432" ht="15.8" customHeight="1" x14ac:dyDescent="0.2"/>
    <row r="433" ht="15.8" customHeight="1" x14ac:dyDescent="0.2"/>
    <row r="434" ht="15.8" customHeight="1" x14ac:dyDescent="0.2"/>
    <row r="435" ht="15.8" customHeight="1" x14ac:dyDescent="0.2"/>
    <row r="436" ht="15.8" customHeight="1" x14ac:dyDescent="0.2"/>
    <row r="437" ht="15.8" customHeight="1" x14ac:dyDescent="0.2"/>
    <row r="438" ht="15.8" customHeight="1" x14ac:dyDescent="0.2"/>
    <row r="439" ht="15.8" customHeight="1" x14ac:dyDescent="0.2"/>
    <row r="440" ht="15.8" customHeight="1" x14ac:dyDescent="0.2"/>
    <row r="441" ht="15.8" customHeight="1" x14ac:dyDescent="0.2"/>
    <row r="442" ht="15.8" customHeight="1" x14ac:dyDescent="0.2"/>
    <row r="443" ht="15.8" customHeight="1" x14ac:dyDescent="0.2"/>
    <row r="444" ht="15.8" customHeight="1" x14ac:dyDescent="0.2"/>
    <row r="445" ht="15.8" customHeight="1" x14ac:dyDescent="0.2"/>
    <row r="446" ht="15.8" customHeight="1" x14ac:dyDescent="0.2"/>
    <row r="447" ht="15.8" customHeight="1" x14ac:dyDescent="0.2"/>
    <row r="448" ht="15.8" customHeight="1" x14ac:dyDescent="0.2"/>
    <row r="449" ht="15.8" customHeight="1" x14ac:dyDescent="0.2"/>
    <row r="450" ht="15.8" customHeight="1" x14ac:dyDescent="0.2"/>
    <row r="451" ht="15.8" customHeight="1" x14ac:dyDescent="0.2"/>
    <row r="452" ht="15.8" customHeight="1" x14ac:dyDescent="0.2"/>
    <row r="453" ht="15.8" customHeight="1" x14ac:dyDescent="0.2"/>
    <row r="454" ht="15.8" customHeight="1" x14ac:dyDescent="0.2"/>
    <row r="455" ht="15.8" customHeight="1" x14ac:dyDescent="0.2"/>
    <row r="456" ht="15.8" customHeight="1" x14ac:dyDescent="0.2"/>
    <row r="457" ht="15.8" customHeight="1" x14ac:dyDescent="0.2"/>
    <row r="458" ht="15.8" customHeight="1" x14ac:dyDescent="0.2"/>
    <row r="459" ht="15.8" customHeight="1" x14ac:dyDescent="0.2"/>
    <row r="460" ht="15.8" customHeight="1" x14ac:dyDescent="0.2"/>
    <row r="461" ht="15.8" customHeight="1" x14ac:dyDescent="0.2"/>
    <row r="462" ht="15.8" customHeight="1" x14ac:dyDescent="0.2"/>
    <row r="463" ht="15.8" customHeight="1" x14ac:dyDescent="0.2"/>
    <row r="464" ht="15.8" customHeight="1" x14ac:dyDescent="0.2"/>
    <row r="465" ht="15.8" customHeight="1" x14ac:dyDescent="0.2"/>
    <row r="466" ht="15.8" customHeight="1" x14ac:dyDescent="0.2"/>
    <row r="467" ht="15.8" customHeight="1" x14ac:dyDescent="0.2"/>
    <row r="468" ht="15.8" customHeight="1" x14ac:dyDescent="0.2"/>
    <row r="469" ht="15.8" customHeight="1" x14ac:dyDescent="0.2"/>
    <row r="470" ht="15.8" customHeight="1" x14ac:dyDescent="0.2"/>
    <row r="471" ht="15.8" customHeight="1" x14ac:dyDescent="0.2"/>
    <row r="472" ht="15.8" customHeight="1" x14ac:dyDescent="0.2"/>
    <row r="473" ht="15.8" customHeight="1" x14ac:dyDescent="0.2"/>
    <row r="474" ht="15.8" customHeight="1" x14ac:dyDescent="0.2"/>
    <row r="475" ht="15.8" customHeight="1" x14ac:dyDescent="0.2"/>
    <row r="476" ht="15.8" customHeight="1" x14ac:dyDescent="0.2"/>
    <row r="477" ht="15.8" customHeight="1" x14ac:dyDescent="0.2"/>
    <row r="478" ht="15.8" customHeight="1" x14ac:dyDescent="0.2"/>
    <row r="479" ht="15.8" customHeight="1" x14ac:dyDescent="0.2"/>
    <row r="480" ht="15.8" customHeight="1" x14ac:dyDescent="0.2"/>
    <row r="481" ht="15.8" customHeight="1" x14ac:dyDescent="0.2"/>
    <row r="482" ht="15.8" customHeight="1" x14ac:dyDescent="0.2"/>
    <row r="483" ht="15.8" customHeight="1" x14ac:dyDescent="0.2"/>
    <row r="484" ht="15.8" customHeight="1" x14ac:dyDescent="0.2"/>
    <row r="485" ht="15.8" customHeight="1" x14ac:dyDescent="0.2"/>
    <row r="486" ht="15.8" customHeight="1" x14ac:dyDescent="0.2"/>
    <row r="487" ht="15.8" customHeight="1" x14ac:dyDescent="0.2"/>
    <row r="488" ht="15.8" customHeight="1" x14ac:dyDescent="0.2"/>
    <row r="489" ht="15.8" customHeight="1" x14ac:dyDescent="0.2"/>
    <row r="490" ht="15.8" customHeight="1" x14ac:dyDescent="0.2"/>
    <row r="491" ht="15.8" customHeight="1" x14ac:dyDescent="0.2"/>
    <row r="492" ht="15.8" customHeight="1" x14ac:dyDescent="0.2"/>
    <row r="493" ht="15.8" customHeight="1" x14ac:dyDescent="0.2"/>
    <row r="494" ht="15.8" customHeight="1" x14ac:dyDescent="0.2"/>
    <row r="495" ht="15.8" customHeight="1" x14ac:dyDescent="0.2"/>
    <row r="496" ht="15.8" customHeight="1" x14ac:dyDescent="0.2"/>
    <row r="497" ht="15.8" customHeight="1" x14ac:dyDescent="0.2"/>
    <row r="498" ht="15.8" customHeight="1" x14ac:dyDescent="0.2"/>
    <row r="499" ht="15.8" customHeight="1" x14ac:dyDescent="0.2"/>
    <row r="500" ht="15.8" customHeight="1" x14ac:dyDescent="0.2"/>
    <row r="501" ht="15.8" customHeight="1" x14ac:dyDescent="0.2"/>
    <row r="502" ht="15.8" customHeight="1" x14ac:dyDescent="0.2"/>
    <row r="503" ht="15.8" customHeight="1" x14ac:dyDescent="0.2"/>
    <row r="504" ht="15.8" customHeight="1" x14ac:dyDescent="0.2"/>
    <row r="505" ht="15.8" customHeight="1" x14ac:dyDescent="0.2"/>
    <row r="506" ht="15.8" customHeight="1" x14ac:dyDescent="0.2"/>
    <row r="507" ht="15.8" customHeight="1" x14ac:dyDescent="0.2"/>
    <row r="508" ht="15.8" customHeight="1" x14ac:dyDescent="0.2"/>
    <row r="509" ht="15.8" customHeight="1" x14ac:dyDescent="0.2"/>
    <row r="510" ht="15.8" customHeight="1" x14ac:dyDescent="0.2"/>
    <row r="511" ht="15.8" customHeight="1" x14ac:dyDescent="0.2"/>
    <row r="512" ht="15.8" customHeight="1" x14ac:dyDescent="0.2"/>
    <row r="513" ht="15.8" customHeight="1" x14ac:dyDescent="0.2"/>
    <row r="514" ht="15.8" customHeight="1" x14ac:dyDescent="0.2"/>
    <row r="515" ht="15.8" customHeight="1" x14ac:dyDescent="0.2"/>
    <row r="516" ht="15.8" customHeight="1" x14ac:dyDescent="0.2"/>
    <row r="517" ht="15.8" customHeight="1" x14ac:dyDescent="0.2"/>
    <row r="518" ht="15.8" customHeight="1" x14ac:dyDescent="0.2"/>
    <row r="519" ht="15.8" customHeight="1" x14ac:dyDescent="0.2"/>
    <row r="520" ht="15.8" customHeight="1" x14ac:dyDescent="0.2"/>
    <row r="521" ht="15.8" customHeight="1" x14ac:dyDescent="0.2"/>
    <row r="522" ht="15.8" customHeight="1" x14ac:dyDescent="0.2"/>
    <row r="523" ht="15.8" customHeight="1" x14ac:dyDescent="0.2"/>
    <row r="524" ht="15.8" customHeight="1" x14ac:dyDescent="0.2"/>
    <row r="525" ht="15.8" customHeight="1" x14ac:dyDescent="0.2"/>
    <row r="526" ht="15.8" customHeight="1" x14ac:dyDescent="0.2"/>
    <row r="527" ht="15.8" customHeight="1" x14ac:dyDescent="0.2"/>
    <row r="528" ht="15.8" customHeight="1" x14ac:dyDescent="0.2"/>
    <row r="529" ht="15.8" customHeight="1" x14ac:dyDescent="0.2"/>
    <row r="530" ht="15.8" customHeight="1" x14ac:dyDescent="0.2"/>
    <row r="531" ht="15.8" customHeight="1" x14ac:dyDescent="0.2"/>
    <row r="532" ht="15.8" customHeight="1" x14ac:dyDescent="0.2"/>
    <row r="533" ht="15.8" customHeight="1" x14ac:dyDescent="0.2"/>
    <row r="534" ht="15.8" customHeight="1" x14ac:dyDescent="0.2"/>
    <row r="535" ht="15.8" customHeight="1" x14ac:dyDescent="0.2"/>
    <row r="536" ht="15.8" customHeight="1" x14ac:dyDescent="0.2"/>
    <row r="537" ht="15.8" customHeight="1" x14ac:dyDescent="0.2"/>
    <row r="538" ht="15.8" customHeight="1" x14ac:dyDescent="0.2"/>
    <row r="539" ht="15.8" customHeight="1" x14ac:dyDescent="0.2"/>
    <row r="540" ht="15.8" customHeight="1" x14ac:dyDescent="0.2"/>
    <row r="541" ht="15.8" customHeight="1" x14ac:dyDescent="0.2"/>
    <row r="542" ht="15.8" customHeight="1" x14ac:dyDescent="0.2"/>
    <row r="543" ht="15.8" customHeight="1" x14ac:dyDescent="0.2"/>
    <row r="544" ht="15.8" customHeight="1" x14ac:dyDescent="0.2"/>
    <row r="545" ht="15.8" customHeight="1" x14ac:dyDescent="0.2"/>
    <row r="546" ht="15.8" customHeight="1" x14ac:dyDescent="0.2"/>
    <row r="547" ht="15.8" customHeight="1" x14ac:dyDescent="0.2"/>
    <row r="548" ht="15.8" customHeight="1" x14ac:dyDescent="0.2"/>
    <row r="549" ht="15.8" customHeight="1" x14ac:dyDescent="0.2"/>
    <row r="550" ht="15.8" customHeight="1" x14ac:dyDescent="0.2"/>
    <row r="551" ht="15.8" customHeight="1" x14ac:dyDescent="0.2"/>
    <row r="552" ht="15.8" customHeight="1" x14ac:dyDescent="0.2"/>
    <row r="553" ht="15.8" customHeight="1" x14ac:dyDescent="0.2"/>
    <row r="554" ht="15.8" customHeight="1" x14ac:dyDescent="0.2"/>
    <row r="555" ht="15.8" customHeight="1" x14ac:dyDescent="0.2"/>
    <row r="556" ht="15.8" customHeight="1" x14ac:dyDescent="0.2"/>
    <row r="557" ht="15.8" customHeight="1" x14ac:dyDescent="0.2"/>
    <row r="558" ht="15.8" customHeight="1" x14ac:dyDescent="0.2"/>
    <row r="559" ht="15.8" customHeight="1" x14ac:dyDescent="0.2"/>
    <row r="560" ht="15.8" customHeight="1" x14ac:dyDescent="0.2"/>
    <row r="561" ht="15.8" customHeight="1" x14ac:dyDescent="0.2"/>
    <row r="562" ht="15.8" customHeight="1" x14ac:dyDescent="0.2"/>
    <row r="563" ht="15.8" customHeight="1" x14ac:dyDescent="0.2"/>
    <row r="564" ht="15.8" customHeight="1" x14ac:dyDescent="0.2"/>
    <row r="565" ht="15.8" customHeight="1" x14ac:dyDescent="0.2"/>
    <row r="566" ht="15.8" customHeight="1" x14ac:dyDescent="0.2"/>
    <row r="567" ht="15.8" customHeight="1" x14ac:dyDescent="0.2"/>
    <row r="568" ht="15.8" customHeight="1" x14ac:dyDescent="0.2"/>
    <row r="569" ht="15.8" customHeight="1" x14ac:dyDescent="0.2"/>
    <row r="570" ht="15.8" customHeight="1" x14ac:dyDescent="0.2"/>
    <row r="571" ht="15.8" customHeight="1" x14ac:dyDescent="0.2"/>
    <row r="572" ht="15.8" customHeight="1" x14ac:dyDescent="0.2"/>
    <row r="573" ht="15.8" customHeight="1" x14ac:dyDescent="0.2"/>
    <row r="574" ht="15.8" customHeight="1" x14ac:dyDescent="0.2"/>
    <row r="575" ht="15.8" customHeight="1" x14ac:dyDescent="0.2"/>
    <row r="576" ht="15.8" customHeight="1" x14ac:dyDescent="0.2"/>
    <row r="577" ht="15.8" customHeight="1" x14ac:dyDescent="0.2"/>
    <row r="578" ht="15.8" customHeight="1" x14ac:dyDescent="0.2"/>
    <row r="579" ht="15.8" customHeight="1" x14ac:dyDescent="0.2"/>
    <row r="580" ht="15.8" customHeight="1" x14ac:dyDescent="0.2"/>
    <row r="581" ht="15.8" customHeight="1" x14ac:dyDescent="0.2"/>
    <row r="582" ht="15.8" customHeight="1" x14ac:dyDescent="0.2"/>
    <row r="583" ht="15.8" customHeight="1" x14ac:dyDescent="0.2"/>
    <row r="584" ht="15.8" customHeight="1" x14ac:dyDescent="0.2"/>
    <row r="585" ht="15.8" customHeight="1" x14ac:dyDescent="0.2"/>
    <row r="586" ht="15.8" customHeight="1" x14ac:dyDescent="0.2"/>
    <row r="587" ht="15.8" customHeight="1" x14ac:dyDescent="0.2"/>
    <row r="588" ht="15.8" customHeight="1" x14ac:dyDescent="0.2"/>
    <row r="589" ht="15.8" customHeight="1" x14ac:dyDescent="0.2"/>
    <row r="590" ht="15.8" customHeight="1" x14ac:dyDescent="0.2"/>
    <row r="591" ht="15.8" customHeight="1" x14ac:dyDescent="0.2"/>
    <row r="592" ht="15.8" customHeight="1" x14ac:dyDescent="0.2"/>
    <row r="593" ht="15.8" customHeight="1" x14ac:dyDescent="0.2"/>
    <row r="594" ht="15.8" customHeight="1" x14ac:dyDescent="0.2"/>
    <row r="595" ht="15.8" customHeight="1" x14ac:dyDescent="0.2"/>
    <row r="596" ht="15.8" customHeight="1" x14ac:dyDescent="0.2"/>
    <row r="597" ht="15.8" customHeight="1" x14ac:dyDescent="0.2"/>
    <row r="598" ht="15.8" customHeight="1" x14ac:dyDescent="0.2"/>
    <row r="599" ht="15.8" customHeight="1" x14ac:dyDescent="0.2"/>
    <row r="600" ht="15.8" customHeight="1" x14ac:dyDescent="0.2"/>
    <row r="601" ht="15.8" customHeight="1" x14ac:dyDescent="0.2"/>
    <row r="602" ht="15.8" customHeight="1" x14ac:dyDescent="0.2"/>
    <row r="603" ht="15.8" customHeight="1" x14ac:dyDescent="0.2"/>
    <row r="604" ht="15.8" customHeight="1" x14ac:dyDescent="0.2"/>
    <row r="605" ht="15.8" customHeight="1" x14ac:dyDescent="0.2"/>
    <row r="606" ht="15.8" customHeight="1" x14ac:dyDescent="0.2"/>
    <row r="607" ht="15.8" customHeight="1" x14ac:dyDescent="0.2"/>
    <row r="608" ht="15.8" customHeight="1" x14ac:dyDescent="0.2"/>
    <row r="609" ht="15.8" customHeight="1" x14ac:dyDescent="0.2"/>
    <row r="610" ht="15.8" customHeight="1" x14ac:dyDescent="0.2"/>
    <row r="611" ht="15.8" customHeight="1" x14ac:dyDescent="0.2"/>
    <row r="612" ht="15.8" customHeight="1" x14ac:dyDescent="0.2"/>
    <row r="613" ht="15.8" customHeight="1" x14ac:dyDescent="0.2"/>
    <row r="614" ht="15.8" customHeight="1" x14ac:dyDescent="0.2"/>
    <row r="615" ht="15.8" customHeight="1" x14ac:dyDescent="0.2"/>
    <row r="616" ht="15.8" customHeight="1" x14ac:dyDescent="0.2"/>
    <row r="617" ht="15.8" customHeight="1" x14ac:dyDescent="0.2"/>
    <row r="618" ht="15.8" customHeight="1" x14ac:dyDescent="0.2"/>
    <row r="619" ht="15.8" customHeight="1" x14ac:dyDescent="0.2"/>
    <row r="620" ht="15.8" customHeight="1" x14ac:dyDescent="0.2"/>
    <row r="621" ht="15.8" customHeight="1" x14ac:dyDescent="0.2"/>
    <row r="622" ht="15.8" customHeight="1" x14ac:dyDescent="0.2"/>
    <row r="623" ht="15.8" customHeight="1" x14ac:dyDescent="0.2"/>
    <row r="624" ht="15.8" customHeight="1" x14ac:dyDescent="0.2"/>
    <row r="625" ht="15.8" customHeight="1" x14ac:dyDescent="0.2"/>
    <row r="626" ht="15.8" customHeight="1" x14ac:dyDescent="0.2"/>
    <row r="627" ht="15.8" customHeight="1" x14ac:dyDescent="0.2"/>
    <row r="628" ht="15.8" customHeight="1" x14ac:dyDescent="0.2"/>
    <row r="629" ht="15.8" customHeight="1" x14ac:dyDescent="0.2"/>
    <row r="630" ht="15.8" customHeight="1" x14ac:dyDescent="0.2"/>
    <row r="631" ht="15.8" customHeight="1" x14ac:dyDescent="0.2"/>
    <row r="632" ht="15.8" customHeight="1" x14ac:dyDescent="0.2"/>
    <row r="633" ht="15.8" customHeight="1" x14ac:dyDescent="0.2"/>
    <row r="634" ht="15.8" customHeight="1" x14ac:dyDescent="0.2"/>
    <row r="635" ht="15.8" customHeight="1" x14ac:dyDescent="0.2"/>
    <row r="636" ht="15.8" customHeight="1" x14ac:dyDescent="0.2"/>
    <row r="637" ht="15.8" customHeight="1" x14ac:dyDescent="0.2"/>
    <row r="638" ht="15.8" customHeight="1" x14ac:dyDescent="0.2"/>
    <row r="639" ht="15.8" customHeight="1" x14ac:dyDescent="0.2"/>
    <row r="640" ht="15.8" customHeight="1" x14ac:dyDescent="0.2"/>
    <row r="641" ht="15.8" customHeight="1" x14ac:dyDescent="0.2"/>
    <row r="642" ht="15.8" customHeight="1" x14ac:dyDescent="0.2"/>
    <row r="643" ht="15.8" customHeight="1" x14ac:dyDescent="0.2"/>
    <row r="644" ht="15.8" customHeight="1" x14ac:dyDescent="0.2"/>
    <row r="645" ht="15.8" customHeight="1" x14ac:dyDescent="0.2"/>
    <row r="646" ht="15.8" customHeight="1" x14ac:dyDescent="0.2"/>
    <row r="647" ht="15.8" customHeight="1" x14ac:dyDescent="0.2"/>
    <row r="648" ht="15.8" customHeight="1" x14ac:dyDescent="0.2"/>
    <row r="649" ht="15.8" customHeight="1" x14ac:dyDescent="0.2"/>
    <row r="650" ht="15.8" customHeight="1" x14ac:dyDescent="0.2"/>
    <row r="651" ht="15.8" customHeight="1" x14ac:dyDescent="0.2"/>
    <row r="652" ht="15.8" customHeight="1" x14ac:dyDescent="0.2"/>
    <row r="653" ht="15.8" customHeight="1" x14ac:dyDescent="0.2"/>
    <row r="654" ht="15.8" customHeight="1" x14ac:dyDescent="0.2"/>
    <row r="655" ht="15.8" customHeight="1" x14ac:dyDescent="0.2"/>
    <row r="656" ht="15.8" customHeight="1" x14ac:dyDescent="0.2"/>
    <row r="657" ht="15.8" customHeight="1" x14ac:dyDescent="0.2"/>
    <row r="658" ht="15.8" customHeight="1" x14ac:dyDescent="0.2"/>
    <row r="659" ht="15.8" customHeight="1" x14ac:dyDescent="0.2"/>
    <row r="660" ht="15.8" customHeight="1" x14ac:dyDescent="0.2"/>
    <row r="661" ht="15.8" customHeight="1" x14ac:dyDescent="0.2"/>
    <row r="662" ht="15.8" customHeight="1" x14ac:dyDescent="0.2"/>
    <row r="663" ht="15.8" customHeight="1" x14ac:dyDescent="0.2"/>
    <row r="664" ht="15.8" customHeight="1" x14ac:dyDescent="0.2"/>
    <row r="665" ht="15.8" customHeight="1" x14ac:dyDescent="0.2"/>
    <row r="666" ht="15.8" customHeight="1" x14ac:dyDescent="0.2"/>
    <row r="667" ht="15.8" customHeight="1" x14ac:dyDescent="0.2"/>
    <row r="668" ht="15.8" customHeight="1" x14ac:dyDescent="0.2"/>
    <row r="669" ht="15.8" customHeight="1" x14ac:dyDescent="0.2"/>
    <row r="670" ht="15.8" customHeight="1" x14ac:dyDescent="0.2"/>
    <row r="671" ht="15.8" customHeight="1" x14ac:dyDescent="0.2"/>
    <row r="672" ht="15.8" customHeight="1" x14ac:dyDescent="0.2"/>
    <row r="673" ht="15.8" customHeight="1" x14ac:dyDescent="0.2"/>
    <row r="674" ht="15.8" customHeight="1" x14ac:dyDescent="0.2"/>
    <row r="675" ht="15.8" customHeight="1" x14ac:dyDescent="0.2"/>
    <row r="676" ht="15.8" customHeight="1" x14ac:dyDescent="0.2"/>
    <row r="677" ht="15.8" customHeight="1" x14ac:dyDescent="0.2"/>
    <row r="678" ht="15.8" customHeight="1" x14ac:dyDescent="0.2"/>
    <row r="679" ht="15.8" customHeight="1" x14ac:dyDescent="0.2"/>
    <row r="680" ht="15.8" customHeight="1" x14ac:dyDescent="0.2"/>
    <row r="681" ht="15.8" customHeight="1" x14ac:dyDescent="0.2"/>
    <row r="682" ht="15.8" customHeight="1" x14ac:dyDescent="0.2"/>
    <row r="683" ht="15.8" customHeight="1" x14ac:dyDescent="0.2"/>
    <row r="684" ht="15.8" customHeight="1" x14ac:dyDescent="0.2"/>
    <row r="685" ht="15.8" customHeight="1" x14ac:dyDescent="0.2"/>
    <row r="686" ht="15.8" customHeight="1" x14ac:dyDescent="0.2"/>
    <row r="687" ht="15.8" customHeight="1" x14ac:dyDescent="0.2"/>
    <row r="688" ht="15.8" customHeight="1" x14ac:dyDescent="0.2"/>
    <row r="689" ht="15.8" customHeight="1" x14ac:dyDescent="0.2"/>
    <row r="690" ht="15.8" customHeight="1" x14ac:dyDescent="0.2"/>
    <row r="691" ht="15.8" customHeight="1" x14ac:dyDescent="0.2"/>
    <row r="692" ht="15.8" customHeight="1" x14ac:dyDescent="0.2"/>
    <row r="693" ht="15.8" customHeight="1" x14ac:dyDescent="0.2"/>
    <row r="694" ht="15.8" customHeight="1" x14ac:dyDescent="0.2"/>
    <row r="695" ht="15.8" customHeight="1" x14ac:dyDescent="0.2"/>
    <row r="696" ht="15.8" customHeight="1" x14ac:dyDescent="0.2"/>
    <row r="697" ht="15.8" customHeight="1" x14ac:dyDescent="0.2"/>
    <row r="698" ht="15.8" customHeight="1" x14ac:dyDescent="0.2"/>
    <row r="699" ht="15.8" customHeight="1" x14ac:dyDescent="0.2"/>
    <row r="700" ht="15.8" customHeight="1" x14ac:dyDescent="0.2"/>
    <row r="701" ht="15.8" customHeight="1" x14ac:dyDescent="0.2"/>
    <row r="702" ht="15.8" customHeight="1" x14ac:dyDescent="0.2"/>
    <row r="703" ht="15.8" customHeight="1" x14ac:dyDescent="0.2"/>
    <row r="704" ht="15.8" customHeight="1" x14ac:dyDescent="0.2"/>
    <row r="705" ht="15.8" customHeight="1" x14ac:dyDescent="0.2"/>
    <row r="706" ht="15.8" customHeight="1" x14ac:dyDescent="0.2"/>
    <row r="707" ht="15.8" customHeight="1" x14ac:dyDescent="0.2"/>
    <row r="708" ht="15.8" customHeight="1" x14ac:dyDescent="0.2"/>
    <row r="709" ht="15.8" customHeight="1" x14ac:dyDescent="0.2"/>
    <row r="710" ht="15.8" customHeight="1" x14ac:dyDescent="0.2"/>
    <row r="711" ht="15.8" customHeight="1" x14ac:dyDescent="0.2"/>
    <row r="712" ht="15.8" customHeight="1" x14ac:dyDescent="0.2"/>
    <row r="713" ht="15.8" customHeight="1" x14ac:dyDescent="0.2"/>
    <row r="714" ht="15.8" customHeight="1" x14ac:dyDescent="0.2"/>
    <row r="715" ht="15.8" customHeight="1" x14ac:dyDescent="0.2"/>
    <row r="716" ht="15.8" customHeight="1" x14ac:dyDescent="0.2"/>
    <row r="717" ht="15.8" customHeight="1" x14ac:dyDescent="0.2"/>
    <row r="718" ht="15.8" customHeight="1" x14ac:dyDescent="0.2"/>
    <row r="719" ht="15.8" customHeight="1" x14ac:dyDescent="0.2"/>
    <row r="720" ht="15.8" customHeight="1" x14ac:dyDescent="0.2"/>
    <row r="721" ht="15.8" customHeight="1" x14ac:dyDescent="0.2"/>
    <row r="722" ht="15.8" customHeight="1" x14ac:dyDescent="0.2"/>
    <row r="723" ht="15.8" customHeight="1" x14ac:dyDescent="0.2"/>
    <row r="724" ht="15.8" customHeight="1" x14ac:dyDescent="0.2"/>
    <row r="725" ht="15.8" customHeight="1" x14ac:dyDescent="0.2"/>
    <row r="726" ht="15.8" customHeight="1" x14ac:dyDescent="0.2"/>
    <row r="727" ht="15.8" customHeight="1" x14ac:dyDescent="0.2"/>
    <row r="728" ht="15.8" customHeight="1" x14ac:dyDescent="0.2"/>
    <row r="729" ht="15.8" customHeight="1" x14ac:dyDescent="0.2"/>
    <row r="730" ht="15.8" customHeight="1" x14ac:dyDescent="0.2"/>
    <row r="731" ht="15.8" customHeight="1" x14ac:dyDescent="0.2"/>
    <row r="732" ht="15.8" customHeight="1" x14ac:dyDescent="0.2"/>
    <row r="733" ht="15.8" customHeight="1" x14ac:dyDescent="0.2"/>
    <row r="734" ht="15.8" customHeight="1" x14ac:dyDescent="0.2"/>
    <row r="735" ht="15.8" customHeight="1" x14ac:dyDescent="0.2"/>
    <row r="736" ht="15.8" customHeight="1" x14ac:dyDescent="0.2"/>
    <row r="737" ht="15.8" customHeight="1" x14ac:dyDescent="0.2"/>
    <row r="738" ht="15.8" customHeight="1" x14ac:dyDescent="0.2"/>
    <row r="739" ht="15.8" customHeight="1" x14ac:dyDescent="0.2"/>
    <row r="740" ht="15.8" customHeight="1" x14ac:dyDescent="0.2"/>
    <row r="741" ht="15.8" customHeight="1" x14ac:dyDescent="0.2"/>
    <row r="742" ht="15.8" customHeight="1" x14ac:dyDescent="0.2"/>
    <row r="743" ht="15.8" customHeight="1" x14ac:dyDescent="0.2"/>
    <row r="744" ht="15.8" customHeight="1" x14ac:dyDescent="0.2"/>
    <row r="745" ht="15.8" customHeight="1" x14ac:dyDescent="0.2"/>
    <row r="746" ht="15.8" customHeight="1" x14ac:dyDescent="0.2"/>
    <row r="747" ht="15.8" customHeight="1" x14ac:dyDescent="0.2"/>
    <row r="748" ht="15.8" customHeight="1" x14ac:dyDescent="0.2"/>
    <row r="749" ht="15.8" customHeight="1" x14ac:dyDescent="0.2"/>
    <row r="750" ht="15.8" customHeight="1" x14ac:dyDescent="0.2"/>
    <row r="751" ht="15.8" customHeight="1" x14ac:dyDescent="0.2"/>
    <row r="752" ht="15.8" customHeight="1" x14ac:dyDescent="0.2"/>
    <row r="753" ht="15.8" customHeight="1" x14ac:dyDescent="0.2"/>
    <row r="754" ht="15.8" customHeight="1" x14ac:dyDescent="0.2"/>
    <row r="755" ht="15.8" customHeight="1" x14ac:dyDescent="0.2"/>
    <row r="756" ht="15.8" customHeight="1" x14ac:dyDescent="0.2"/>
    <row r="757" ht="15.8" customHeight="1" x14ac:dyDescent="0.2"/>
    <row r="758" ht="15.8" customHeight="1" x14ac:dyDescent="0.2"/>
    <row r="759" ht="15.8" customHeight="1" x14ac:dyDescent="0.2"/>
    <row r="760" ht="15.8" customHeight="1" x14ac:dyDescent="0.2"/>
    <row r="761" ht="15.8" customHeight="1" x14ac:dyDescent="0.2"/>
    <row r="762" ht="15.8" customHeight="1" x14ac:dyDescent="0.2"/>
    <row r="763" ht="15.8" customHeight="1" x14ac:dyDescent="0.2"/>
    <row r="764" ht="15.8" customHeight="1" x14ac:dyDescent="0.2"/>
    <row r="765" ht="15.8" customHeight="1" x14ac:dyDescent="0.2"/>
    <row r="766" ht="15.8" customHeight="1" x14ac:dyDescent="0.2"/>
    <row r="767" ht="15.8" customHeight="1" x14ac:dyDescent="0.2"/>
    <row r="768" ht="15.8" customHeight="1" x14ac:dyDescent="0.2"/>
    <row r="769" ht="15.8" customHeight="1" x14ac:dyDescent="0.2"/>
    <row r="770" ht="15.8" customHeight="1" x14ac:dyDescent="0.2"/>
    <row r="771" ht="15.8" customHeight="1" x14ac:dyDescent="0.2"/>
    <row r="772" ht="15.8" customHeight="1" x14ac:dyDescent="0.2"/>
    <row r="773" ht="15.8" customHeight="1" x14ac:dyDescent="0.2"/>
    <row r="774" ht="15.8" customHeight="1" x14ac:dyDescent="0.2"/>
    <row r="775" ht="15.8" customHeight="1" x14ac:dyDescent="0.2"/>
    <row r="776" ht="15.8" customHeight="1" x14ac:dyDescent="0.2"/>
    <row r="777" ht="15.8" customHeight="1" x14ac:dyDescent="0.2"/>
    <row r="778" ht="15.8" customHeight="1" x14ac:dyDescent="0.2"/>
    <row r="779" ht="15.8" customHeight="1" x14ac:dyDescent="0.2"/>
    <row r="780" ht="15.8" customHeight="1" x14ac:dyDescent="0.2"/>
    <row r="781" ht="15.8" customHeight="1" x14ac:dyDescent="0.2"/>
    <row r="782" ht="15.8" customHeight="1" x14ac:dyDescent="0.2"/>
    <row r="783" ht="15.8" customHeight="1" x14ac:dyDescent="0.2"/>
    <row r="784" ht="15.8" customHeight="1" x14ac:dyDescent="0.2"/>
    <row r="785" ht="15.8" customHeight="1" x14ac:dyDescent="0.2"/>
    <row r="786" ht="15.8" customHeight="1" x14ac:dyDescent="0.2"/>
    <row r="787" ht="15.8" customHeight="1" x14ac:dyDescent="0.2"/>
    <row r="788" ht="15.8" customHeight="1" x14ac:dyDescent="0.2"/>
    <row r="789" ht="15.8" customHeight="1" x14ac:dyDescent="0.2"/>
    <row r="790" ht="15.8" customHeight="1" x14ac:dyDescent="0.2"/>
    <row r="791" ht="15.8" customHeight="1" x14ac:dyDescent="0.2"/>
    <row r="792" ht="15.8" customHeight="1" x14ac:dyDescent="0.2"/>
    <row r="793" ht="15.8" customHeight="1" x14ac:dyDescent="0.2"/>
    <row r="794" ht="15.8" customHeight="1" x14ac:dyDescent="0.2"/>
    <row r="795" ht="15.8" customHeight="1" x14ac:dyDescent="0.2"/>
    <row r="796" ht="15.8" customHeight="1" x14ac:dyDescent="0.2"/>
    <row r="797" ht="15.8" customHeight="1" x14ac:dyDescent="0.2"/>
    <row r="798" ht="15.8" customHeight="1" x14ac:dyDescent="0.2"/>
    <row r="799" ht="15.8" customHeight="1" x14ac:dyDescent="0.2"/>
    <row r="800" ht="15.8" customHeight="1" x14ac:dyDescent="0.2"/>
    <row r="801" ht="15.8" customHeight="1" x14ac:dyDescent="0.2"/>
    <row r="802" ht="15.8" customHeight="1" x14ac:dyDescent="0.2"/>
    <row r="803" ht="15.8" customHeight="1" x14ac:dyDescent="0.2"/>
    <row r="804" ht="15.8" customHeight="1" x14ac:dyDescent="0.2"/>
    <row r="805" ht="15.8" customHeight="1" x14ac:dyDescent="0.2"/>
    <row r="806" ht="15.8" customHeight="1" x14ac:dyDescent="0.2"/>
    <row r="807" ht="15.8" customHeight="1" x14ac:dyDescent="0.2"/>
    <row r="808" ht="15.8" customHeight="1" x14ac:dyDescent="0.2"/>
    <row r="809" ht="15.8" customHeight="1" x14ac:dyDescent="0.2"/>
    <row r="810" ht="15.8" customHeight="1" x14ac:dyDescent="0.2"/>
    <row r="811" ht="15.8" customHeight="1" x14ac:dyDescent="0.2"/>
    <row r="812" ht="15.8" customHeight="1" x14ac:dyDescent="0.2"/>
    <row r="813" ht="15.8" customHeight="1" x14ac:dyDescent="0.2"/>
    <row r="814" ht="15.8" customHeight="1" x14ac:dyDescent="0.2"/>
    <row r="815" ht="15.8" customHeight="1" x14ac:dyDescent="0.2"/>
    <row r="816" ht="15.8" customHeight="1" x14ac:dyDescent="0.2"/>
    <row r="817" ht="15.8" customHeight="1" x14ac:dyDescent="0.2"/>
    <row r="818" ht="15.8" customHeight="1" x14ac:dyDescent="0.2"/>
    <row r="819" ht="15.8" customHeight="1" x14ac:dyDescent="0.2"/>
    <row r="820" ht="15.8" customHeight="1" x14ac:dyDescent="0.2"/>
    <row r="821" ht="15.8" customHeight="1" x14ac:dyDescent="0.2"/>
    <row r="822" ht="15.8" customHeight="1" x14ac:dyDescent="0.2"/>
    <row r="823" ht="15.8" customHeight="1" x14ac:dyDescent="0.2"/>
    <row r="824" ht="15.8" customHeight="1" x14ac:dyDescent="0.2"/>
    <row r="825" ht="15.8" customHeight="1" x14ac:dyDescent="0.2"/>
    <row r="826" ht="15.8" customHeight="1" x14ac:dyDescent="0.2"/>
    <row r="827" ht="15.8" customHeight="1" x14ac:dyDescent="0.2"/>
    <row r="828" ht="15.8" customHeight="1" x14ac:dyDescent="0.2"/>
    <row r="829" ht="15.8" customHeight="1" x14ac:dyDescent="0.2"/>
    <row r="830" ht="15.8" customHeight="1" x14ac:dyDescent="0.2"/>
    <row r="831" ht="15.8" customHeight="1" x14ac:dyDescent="0.2"/>
    <row r="832" ht="15.8" customHeight="1" x14ac:dyDescent="0.2"/>
    <row r="833" ht="15.8" customHeight="1" x14ac:dyDescent="0.2"/>
    <row r="834" ht="15.8" customHeight="1" x14ac:dyDescent="0.2"/>
    <row r="835" ht="15.8" customHeight="1" x14ac:dyDescent="0.2"/>
    <row r="836" ht="15.8" customHeight="1" x14ac:dyDescent="0.2"/>
    <row r="837" ht="15.8" customHeight="1" x14ac:dyDescent="0.2"/>
    <row r="838" ht="15.8" customHeight="1" x14ac:dyDescent="0.2"/>
    <row r="839" ht="15.8" customHeight="1" x14ac:dyDescent="0.2"/>
    <row r="840" ht="15.8" customHeight="1" x14ac:dyDescent="0.2"/>
    <row r="841" ht="15.8" customHeight="1" x14ac:dyDescent="0.2"/>
    <row r="842" ht="15.8" customHeight="1" x14ac:dyDescent="0.2"/>
    <row r="843" ht="15.8" customHeight="1" x14ac:dyDescent="0.2"/>
    <row r="844" ht="15.8" customHeight="1" x14ac:dyDescent="0.2"/>
    <row r="845" ht="15.8" customHeight="1" x14ac:dyDescent="0.2"/>
    <row r="846" ht="15.8" customHeight="1" x14ac:dyDescent="0.2"/>
    <row r="847" ht="15.8" customHeight="1" x14ac:dyDescent="0.2"/>
    <row r="848" ht="15.8" customHeight="1" x14ac:dyDescent="0.2"/>
    <row r="849" ht="15.8" customHeight="1" x14ac:dyDescent="0.2"/>
    <row r="850" ht="15.8" customHeight="1" x14ac:dyDescent="0.2"/>
    <row r="851" ht="15.8" customHeight="1" x14ac:dyDescent="0.2"/>
    <row r="852" ht="15.8" customHeight="1" x14ac:dyDescent="0.2"/>
    <row r="853" ht="15.8" customHeight="1" x14ac:dyDescent="0.2"/>
    <row r="854" ht="15.8" customHeight="1" x14ac:dyDescent="0.2"/>
    <row r="855" ht="15.8" customHeight="1" x14ac:dyDescent="0.2"/>
    <row r="856" ht="15.8" customHeight="1" x14ac:dyDescent="0.2"/>
    <row r="857" ht="15.8" customHeight="1" x14ac:dyDescent="0.2"/>
    <row r="858" ht="15.8" customHeight="1" x14ac:dyDescent="0.2"/>
    <row r="859" ht="15.8" customHeight="1" x14ac:dyDescent="0.2"/>
    <row r="860" ht="15.8" customHeight="1" x14ac:dyDescent="0.2"/>
    <row r="861" ht="15.8" customHeight="1" x14ac:dyDescent="0.2"/>
    <row r="862" ht="15.8" customHeight="1" x14ac:dyDescent="0.2"/>
    <row r="863" ht="15.8" customHeight="1" x14ac:dyDescent="0.2"/>
    <row r="864" ht="15.8" customHeight="1" x14ac:dyDescent="0.2"/>
    <row r="865" ht="15.8" customHeight="1" x14ac:dyDescent="0.2"/>
    <row r="866" ht="15.8" customHeight="1" x14ac:dyDescent="0.2"/>
    <row r="867" ht="15.8" customHeight="1" x14ac:dyDescent="0.2"/>
    <row r="868" ht="15.8" customHeight="1" x14ac:dyDescent="0.2"/>
    <row r="869" ht="15.8" customHeight="1" x14ac:dyDescent="0.2"/>
    <row r="870" ht="15.8" customHeight="1" x14ac:dyDescent="0.2"/>
    <row r="871" ht="15.8" customHeight="1" x14ac:dyDescent="0.2"/>
    <row r="872" ht="15.8" customHeight="1" x14ac:dyDescent="0.2"/>
    <row r="873" ht="15.8" customHeight="1" x14ac:dyDescent="0.2"/>
    <row r="874" ht="15.8" customHeight="1" x14ac:dyDescent="0.2"/>
    <row r="875" ht="15.8" customHeight="1" x14ac:dyDescent="0.2"/>
    <row r="876" ht="15.8" customHeight="1" x14ac:dyDescent="0.2"/>
    <row r="877" ht="15.8" customHeight="1" x14ac:dyDescent="0.2"/>
    <row r="878" ht="15.8" customHeight="1" x14ac:dyDescent="0.2"/>
    <row r="879" ht="15.8" customHeight="1" x14ac:dyDescent="0.2"/>
    <row r="880" ht="15.8" customHeight="1" x14ac:dyDescent="0.2"/>
    <row r="881" ht="15.8" customHeight="1" x14ac:dyDescent="0.2"/>
    <row r="882" ht="15.8" customHeight="1" x14ac:dyDescent="0.2"/>
    <row r="883" ht="15.8" customHeight="1" x14ac:dyDescent="0.2"/>
    <row r="884" ht="15.8" customHeight="1" x14ac:dyDescent="0.2"/>
    <row r="885" ht="15.8" customHeight="1" x14ac:dyDescent="0.2"/>
    <row r="886" ht="15.8" customHeight="1" x14ac:dyDescent="0.2"/>
    <row r="887" ht="15.8" customHeight="1" x14ac:dyDescent="0.2"/>
    <row r="888" ht="15.8" customHeight="1" x14ac:dyDescent="0.2"/>
    <row r="889" ht="15.8" customHeight="1" x14ac:dyDescent="0.2"/>
    <row r="890" ht="15.8" customHeight="1" x14ac:dyDescent="0.2"/>
    <row r="891" ht="15.8" customHeight="1" x14ac:dyDescent="0.2"/>
    <row r="892" ht="15.8" customHeight="1" x14ac:dyDescent="0.2"/>
    <row r="893" ht="15.8" customHeight="1" x14ac:dyDescent="0.2"/>
    <row r="894" ht="15.8" customHeight="1" x14ac:dyDescent="0.2"/>
    <row r="895" ht="15.8" customHeight="1" x14ac:dyDescent="0.2"/>
    <row r="896" ht="15.8" customHeight="1" x14ac:dyDescent="0.2"/>
    <row r="897" ht="15.8" customHeight="1" x14ac:dyDescent="0.2"/>
    <row r="898" ht="15.8" customHeight="1" x14ac:dyDescent="0.2"/>
    <row r="899" ht="15.8" customHeight="1" x14ac:dyDescent="0.2"/>
    <row r="900" ht="15.8" customHeight="1" x14ac:dyDescent="0.2"/>
    <row r="901" ht="15.8" customHeight="1" x14ac:dyDescent="0.2"/>
    <row r="902" ht="15.8" customHeight="1" x14ac:dyDescent="0.2"/>
    <row r="903" ht="15.8" customHeight="1" x14ac:dyDescent="0.2"/>
    <row r="904" ht="15.8" customHeight="1" x14ac:dyDescent="0.2"/>
    <row r="905" ht="15.8" customHeight="1" x14ac:dyDescent="0.2"/>
    <row r="906" ht="15.8" customHeight="1" x14ac:dyDescent="0.2"/>
    <row r="907" ht="15.8" customHeight="1" x14ac:dyDescent="0.2"/>
    <row r="908" ht="15.8" customHeight="1" x14ac:dyDescent="0.2"/>
    <row r="909" ht="15.8" customHeight="1" x14ac:dyDescent="0.2"/>
    <row r="910" ht="15.8" customHeight="1" x14ac:dyDescent="0.2"/>
    <row r="911" ht="15.8" customHeight="1" x14ac:dyDescent="0.2"/>
    <row r="912" ht="15.8" customHeight="1" x14ac:dyDescent="0.2"/>
    <row r="913" ht="15.8" customHeight="1" x14ac:dyDescent="0.2"/>
    <row r="914" ht="15.8" customHeight="1" x14ac:dyDescent="0.2"/>
    <row r="915" ht="15.8" customHeight="1" x14ac:dyDescent="0.2"/>
    <row r="916" ht="15.8" customHeight="1" x14ac:dyDescent="0.2"/>
    <row r="917" ht="15.8" customHeight="1" x14ac:dyDescent="0.2"/>
    <row r="918" ht="15.8" customHeight="1" x14ac:dyDescent="0.2"/>
    <row r="919" ht="15.8" customHeight="1" x14ac:dyDescent="0.2"/>
    <row r="920" ht="15.8" customHeight="1" x14ac:dyDescent="0.2"/>
    <row r="921" ht="15.8" customHeight="1" x14ac:dyDescent="0.2"/>
    <row r="922" ht="15.8" customHeight="1" x14ac:dyDescent="0.2"/>
    <row r="923" ht="15.8" customHeight="1" x14ac:dyDescent="0.2"/>
    <row r="924" ht="15.8" customHeight="1" x14ac:dyDescent="0.2"/>
    <row r="925" ht="15.8" customHeight="1" x14ac:dyDescent="0.2"/>
    <row r="926" ht="15.8" customHeight="1" x14ac:dyDescent="0.2"/>
    <row r="927" ht="15.8" customHeight="1" x14ac:dyDescent="0.2"/>
    <row r="928" ht="15.8" customHeight="1" x14ac:dyDescent="0.2"/>
    <row r="929" ht="15.8" customHeight="1" x14ac:dyDescent="0.2"/>
    <row r="930" ht="15.8" customHeight="1" x14ac:dyDescent="0.2"/>
    <row r="931" ht="15.8" customHeight="1" x14ac:dyDescent="0.2"/>
    <row r="932" ht="15.8" customHeight="1" x14ac:dyDescent="0.2"/>
    <row r="933" ht="15.8" customHeight="1" x14ac:dyDescent="0.2"/>
    <row r="934" ht="15.8" customHeight="1" x14ac:dyDescent="0.2"/>
    <row r="935" ht="15.8" customHeight="1" x14ac:dyDescent="0.2"/>
    <row r="936" ht="15.8" customHeight="1" x14ac:dyDescent="0.2"/>
    <row r="937" ht="15.8" customHeight="1" x14ac:dyDescent="0.2"/>
    <row r="938" ht="15.8" customHeight="1" x14ac:dyDescent="0.2"/>
    <row r="939" ht="15.8" customHeight="1" x14ac:dyDescent="0.2"/>
    <row r="940" ht="15.8" customHeight="1" x14ac:dyDescent="0.2"/>
    <row r="941" ht="15.8" customHeight="1" x14ac:dyDescent="0.2"/>
    <row r="942" ht="15.8" customHeight="1" x14ac:dyDescent="0.2"/>
    <row r="943" ht="15.8" customHeight="1" x14ac:dyDescent="0.2"/>
    <row r="944" ht="15.8" customHeight="1" x14ac:dyDescent="0.2"/>
    <row r="945" ht="15.8" customHeight="1" x14ac:dyDescent="0.2"/>
    <row r="946" ht="15.8" customHeight="1" x14ac:dyDescent="0.2"/>
    <row r="947" ht="15.8" customHeight="1" x14ac:dyDescent="0.2"/>
    <row r="948" ht="15.8" customHeight="1" x14ac:dyDescent="0.2"/>
    <row r="949" ht="15.8" customHeight="1" x14ac:dyDescent="0.2"/>
    <row r="950" ht="15.8" customHeight="1" x14ac:dyDescent="0.2"/>
    <row r="951" ht="15.8" customHeight="1" x14ac:dyDescent="0.2"/>
    <row r="952" ht="15.8" customHeight="1" x14ac:dyDescent="0.2"/>
    <row r="953" ht="15.8" customHeight="1" x14ac:dyDescent="0.2"/>
    <row r="954" ht="15.8" customHeight="1" x14ac:dyDescent="0.2"/>
    <row r="955" ht="15.8" customHeight="1" x14ac:dyDescent="0.2"/>
    <row r="956" ht="15.8" customHeight="1" x14ac:dyDescent="0.2"/>
    <row r="957" ht="15.8" customHeight="1" x14ac:dyDescent="0.2"/>
    <row r="958" ht="15.8" customHeight="1" x14ac:dyDescent="0.2"/>
    <row r="959" ht="15.8" customHeight="1" x14ac:dyDescent="0.2"/>
    <row r="960" ht="15.8" customHeight="1" x14ac:dyDescent="0.2"/>
    <row r="961" ht="15.8" customHeight="1" x14ac:dyDescent="0.2"/>
    <row r="962" ht="15.8" customHeight="1" x14ac:dyDescent="0.2"/>
    <row r="963" ht="15.8" customHeight="1" x14ac:dyDescent="0.2"/>
    <row r="964" ht="15.8" customHeight="1" x14ac:dyDescent="0.2"/>
    <row r="965" ht="15.8" customHeight="1" x14ac:dyDescent="0.2"/>
    <row r="966" ht="15.8" customHeight="1" x14ac:dyDescent="0.2"/>
    <row r="967" ht="15.8" customHeight="1" x14ac:dyDescent="0.2"/>
    <row r="968" ht="15.8" customHeight="1" x14ac:dyDescent="0.2"/>
    <row r="969" ht="15.8" customHeight="1" x14ac:dyDescent="0.2"/>
    <row r="970" ht="15.8" customHeight="1" x14ac:dyDescent="0.2"/>
    <row r="971" ht="15.8" customHeight="1" x14ac:dyDescent="0.2"/>
    <row r="972" ht="15.8" customHeight="1" x14ac:dyDescent="0.2"/>
    <row r="973" ht="15.8" customHeight="1" x14ac:dyDescent="0.2"/>
    <row r="974" ht="15.8" customHeight="1" x14ac:dyDescent="0.2"/>
    <row r="975" ht="15.8" customHeight="1" x14ac:dyDescent="0.2"/>
    <row r="976" ht="15.8" customHeight="1" x14ac:dyDescent="0.2"/>
    <row r="977" ht="15.8" customHeight="1" x14ac:dyDescent="0.2"/>
    <row r="978" ht="15.8" customHeight="1" x14ac:dyDescent="0.2"/>
    <row r="979" ht="15.8" customHeight="1" x14ac:dyDescent="0.2"/>
    <row r="980" ht="15.8" customHeight="1" x14ac:dyDescent="0.2"/>
    <row r="981" ht="15.8" customHeight="1" x14ac:dyDescent="0.2"/>
    <row r="982" ht="15.8" customHeight="1" x14ac:dyDescent="0.2"/>
    <row r="983" ht="15.8" customHeight="1" x14ac:dyDescent="0.2"/>
    <row r="984" ht="15.8" customHeight="1" x14ac:dyDescent="0.2"/>
    <row r="985" ht="15.8" customHeight="1" x14ac:dyDescent="0.2"/>
    <row r="986" ht="15.8" customHeight="1" x14ac:dyDescent="0.2"/>
    <row r="987" ht="15.8" customHeight="1" x14ac:dyDescent="0.2"/>
    <row r="988" ht="15.8" customHeight="1" x14ac:dyDescent="0.2"/>
    <row r="989" ht="15.8" customHeight="1" x14ac:dyDescent="0.2"/>
    <row r="990" ht="15.8" customHeight="1" x14ac:dyDescent="0.2"/>
    <row r="991" ht="15.8" customHeight="1" x14ac:dyDescent="0.2"/>
    <row r="992" ht="15.8" customHeight="1" x14ac:dyDescent="0.2"/>
    <row r="993" ht="15.8" customHeight="1" x14ac:dyDescent="0.2"/>
    <row r="994" ht="15.8" customHeight="1" x14ac:dyDescent="0.2"/>
    <row r="995" ht="15.8" customHeight="1" x14ac:dyDescent="0.2"/>
    <row r="996" ht="15.8" customHeight="1" x14ac:dyDescent="0.2"/>
    <row r="997" ht="15.8" customHeight="1" x14ac:dyDescent="0.2"/>
    <row r="998" ht="15.8" customHeight="1" x14ac:dyDescent="0.2"/>
    <row r="999" ht="15.8" customHeight="1" x14ac:dyDescent="0.2"/>
    <row r="1000" ht="15.8"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48" zoomScale="120" zoomScaleNormal="120" workbookViewId="0">
      <selection activeCell="E297" sqref="E297"/>
    </sheetView>
  </sheetViews>
  <sheetFormatPr defaultColWidth="14.375" defaultRowHeight="14.95" customHeight="1" x14ac:dyDescent="0.2"/>
  <cols>
    <col min="1" max="1" width="13.25" style="189" customWidth="1"/>
    <col min="2" max="2" width="60.75" style="234" customWidth="1"/>
    <col min="3" max="3" width="12.75" style="189" customWidth="1"/>
    <col min="4" max="5" width="14.75" style="70" customWidth="1"/>
    <col min="6" max="6" width="8.75" style="70" customWidth="1"/>
    <col min="7" max="11" width="14.375" style="64" customWidth="1"/>
    <col min="12" max="16384" width="14.375" style="64"/>
  </cols>
  <sheetData>
    <row r="1" spans="1:25" ht="14.9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6.2" x14ac:dyDescent="0.2">
      <c r="A3" s="295" t="s">
        <v>52</v>
      </c>
      <c r="B3" s="296" t="s">
        <v>41</v>
      </c>
      <c r="C3" s="278" t="s">
        <v>42</v>
      </c>
      <c r="D3" s="296" t="s">
        <v>53</v>
      </c>
      <c r="E3" s="296" t="s">
        <v>54</v>
      </c>
      <c r="F3" s="279" t="s">
        <v>55</v>
      </c>
    </row>
    <row r="4" spans="1:25" s="224" customFormat="1" ht="12.1"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05" customHeight="1" x14ac:dyDescent="0.25">
      <c r="A5" s="350" t="s">
        <v>57</v>
      </c>
      <c r="B5" s="351"/>
      <c r="C5" s="214"/>
      <c r="D5" s="72"/>
      <c r="E5" s="72"/>
      <c r="F5" s="59"/>
    </row>
    <row r="6" spans="1:25" ht="12.75" customHeight="1" x14ac:dyDescent="0.2">
      <c r="A6" s="53">
        <v>6</v>
      </c>
      <c r="B6" s="85" t="s">
        <v>58</v>
      </c>
      <c r="C6" s="50" t="s">
        <v>59</v>
      </c>
      <c r="D6" s="51">
        <f>D7+D44+D50+D82+D106+D124+D133+D139</f>
        <v>698041.02</v>
      </c>
      <c r="E6" s="51">
        <f>E7+E44+E50+E82+E106+E124+E133+E139</f>
        <v>797633.44000000006</v>
      </c>
      <c r="F6" s="52">
        <f t="shared" ref="F6:F131" si="0">IF(D6&lt;&gt;0,IF(E6/D6&gt;=100,"&gt;&gt;100",E6/D6*100),"-")</f>
        <v>114.26741654809913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3.1" x14ac:dyDescent="0.2">
      <c r="A50" s="53">
        <v>63</v>
      </c>
      <c r="B50" s="86" t="s">
        <v>146</v>
      </c>
      <c r="C50" s="50" t="s">
        <v>147</v>
      </c>
      <c r="D50" s="51">
        <f>D51+D54+D59+D62+D65+D68+D71+D74+D77</f>
        <v>628522.72</v>
      </c>
      <c r="E50" s="51">
        <f>E51+E54+E59+E62+E65+E68+E71+E74+E77</f>
        <v>725972.53</v>
      </c>
      <c r="F50" s="52">
        <f t="shared" si="0"/>
        <v>115.50458032766105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3.1"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3.1" x14ac:dyDescent="0.2">
      <c r="A59" s="53">
        <v>633</v>
      </c>
      <c r="B59" s="86" t="s">
        <v>164</v>
      </c>
      <c r="C59" s="50" t="s">
        <v>165</v>
      </c>
      <c r="D59" s="51">
        <f t="shared" ref="D59:E59" si="12">SUM(D60:D61)</f>
        <v>0</v>
      </c>
      <c r="E59" s="51">
        <f t="shared" si="12"/>
        <v>0</v>
      </c>
      <c r="F59" s="52" t="str">
        <f t="shared" si="0"/>
        <v>-</v>
      </c>
    </row>
    <row r="60" spans="1:6" ht="11.55" x14ac:dyDescent="0.2">
      <c r="A60" s="53">
        <v>6331</v>
      </c>
      <c r="B60" s="86" t="s">
        <v>166</v>
      </c>
      <c r="C60" s="50" t="s">
        <v>167</v>
      </c>
      <c r="D60" s="242">
        <v>0</v>
      </c>
      <c r="E60" s="242"/>
      <c r="F60" s="52" t="str">
        <f t="shared" si="0"/>
        <v>-</v>
      </c>
    </row>
    <row r="61" spans="1:6" ht="11.55"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3.1" x14ac:dyDescent="0.2">
      <c r="A68" s="53" t="s">
        <v>182</v>
      </c>
      <c r="B68" s="232" t="s">
        <v>183</v>
      </c>
      <c r="C68" s="50" t="s">
        <v>182</v>
      </c>
      <c r="D68" s="51">
        <f t="shared" ref="D68:E68" si="15">SUM(D69:D70)</f>
        <v>583923.90999999992</v>
      </c>
      <c r="E68" s="51">
        <f t="shared" si="15"/>
        <v>725972.53</v>
      </c>
      <c r="F68" s="52">
        <f t="shared" si="0"/>
        <v>124.32656337021722</v>
      </c>
    </row>
    <row r="69" spans="1:6" ht="12.75" customHeight="1" x14ac:dyDescent="0.2">
      <c r="A69" s="53" t="s">
        <v>184</v>
      </c>
      <c r="B69" s="85" t="s">
        <v>185</v>
      </c>
      <c r="C69" s="50" t="s">
        <v>184</v>
      </c>
      <c r="D69" s="242">
        <v>577430.59</v>
      </c>
      <c r="E69" s="242">
        <v>719425.17</v>
      </c>
      <c r="F69" s="52">
        <f t="shared" si="0"/>
        <v>124.59076163595699</v>
      </c>
    </row>
    <row r="70" spans="1:6" ht="11.55" x14ac:dyDescent="0.2">
      <c r="A70" s="53" t="s">
        <v>186</v>
      </c>
      <c r="B70" s="85" t="s">
        <v>187</v>
      </c>
      <c r="C70" s="50" t="s">
        <v>186</v>
      </c>
      <c r="D70" s="242">
        <v>6493.32</v>
      </c>
      <c r="E70" s="242">
        <v>6547.36</v>
      </c>
      <c r="F70" s="52">
        <f t="shared" si="0"/>
        <v>100.83223990192998</v>
      </c>
    </row>
    <row r="71" spans="1:6" ht="23.1"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1.55" x14ac:dyDescent="0.2">
      <c r="A77" s="53" t="s">
        <v>200</v>
      </c>
      <c r="B77" s="85" t="s">
        <v>201</v>
      </c>
      <c r="C77" s="50" t="s">
        <v>200</v>
      </c>
      <c r="D77" s="51">
        <f t="shared" ref="D77:E77" si="18">SUM(D78:D81)</f>
        <v>44598.810000000005</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3.1" x14ac:dyDescent="0.2">
      <c r="A80" s="53">
        <v>6393</v>
      </c>
      <c r="B80" s="85" t="s">
        <v>206</v>
      </c>
      <c r="C80" s="50" t="s">
        <v>207</v>
      </c>
      <c r="D80" s="242">
        <v>33506.660000000003</v>
      </c>
      <c r="E80" s="242"/>
      <c r="F80" s="52">
        <f t="shared" si="0"/>
        <v>0</v>
      </c>
    </row>
    <row r="81" spans="1:6" ht="23.1" x14ac:dyDescent="0.2">
      <c r="A81" s="53">
        <v>6394</v>
      </c>
      <c r="B81" s="85" t="s">
        <v>208</v>
      </c>
      <c r="C81" s="50" t="s">
        <v>209</v>
      </c>
      <c r="D81" s="242">
        <v>11092.15</v>
      </c>
      <c r="E81" s="242"/>
      <c r="F81" s="52">
        <f t="shared" si="0"/>
        <v>0</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3.1"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3.1" x14ac:dyDescent="0.2">
      <c r="A99" s="53">
        <v>6431</v>
      </c>
      <c r="B99" s="85" t="s">
        <v>244</v>
      </c>
      <c r="C99" s="50" t="s">
        <v>245</v>
      </c>
      <c r="D99" s="242">
        <v>0</v>
      </c>
      <c r="E99" s="242"/>
      <c r="F99" s="52" t="str">
        <f t="shared" si="0"/>
        <v>-</v>
      </c>
    </row>
    <row r="100" spans="1:6" ht="23.1" x14ac:dyDescent="0.2">
      <c r="A100" s="53">
        <v>6432</v>
      </c>
      <c r="B100" s="232" t="s">
        <v>246</v>
      </c>
      <c r="C100" s="50" t="s">
        <v>247</v>
      </c>
      <c r="D100" s="242">
        <v>0</v>
      </c>
      <c r="E100" s="242"/>
      <c r="F100" s="52" t="str">
        <f t="shared" si="0"/>
        <v>-</v>
      </c>
    </row>
    <row r="101" spans="1:6" ht="23.1" x14ac:dyDescent="0.2">
      <c r="A101" s="53">
        <v>6433</v>
      </c>
      <c r="B101" s="232" t="s">
        <v>248</v>
      </c>
      <c r="C101" s="50" t="s">
        <v>249</v>
      </c>
      <c r="D101" s="242">
        <v>0</v>
      </c>
      <c r="E101" s="242"/>
      <c r="F101" s="52" t="str">
        <f t="shared" si="0"/>
        <v>-</v>
      </c>
    </row>
    <row r="102" spans="1:6" ht="11.55" x14ac:dyDescent="0.2">
      <c r="A102" s="53">
        <v>6434</v>
      </c>
      <c r="B102" s="85" t="s">
        <v>250</v>
      </c>
      <c r="C102" s="50" t="s">
        <v>251</v>
      </c>
      <c r="D102" s="242">
        <v>0</v>
      </c>
      <c r="E102" s="242"/>
      <c r="F102" s="52" t="str">
        <f t="shared" si="0"/>
        <v>-</v>
      </c>
    </row>
    <row r="103" spans="1:6" ht="23.1" x14ac:dyDescent="0.2">
      <c r="A103" s="53">
        <v>6435</v>
      </c>
      <c r="B103" s="232" t="s">
        <v>252</v>
      </c>
      <c r="C103" s="50" t="s">
        <v>253</v>
      </c>
      <c r="D103" s="242">
        <v>0</v>
      </c>
      <c r="E103" s="242"/>
      <c r="F103" s="52" t="str">
        <f t="shared" si="0"/>
        <v>-</v>
      </c>
    </row>
    <row r="104" spans="1:6" ht="23.1"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3.1" x14ac:dyDescent="0.2">
      <c r="A106" s="53">
        <v>65</v>
      </c>
      <c r="B106" s="85" t="s">
        <v>258</v>
      </c>
      <c r="C106" s="50" t="s">
        <v>259</v>
      </c>
      <c r="D106" s="51">
        <f t="shared" ref="D106:E106" si="23">D107+D112+D120</f>
        <v>353.44</v>
      </c>
      <c r="E106" s="51">
        <f t="shared" si="23"/>
        <v>569.14</v>
      </c>
      <c r="F106" s="52">
        <f t="shared" si="0"/>
        <v>161.02874603893164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353.44</v>
      </c>
      <c r="E112" s="51">
        <f t="shared" si="25"/>
        <v>569.14</v>
      </c>
      <c r="F112" s="52">
        <f t="shared" si="0"/>
        <v>161.02874603893164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353.44</v>
      </c>
      <c r="E117" s="242">
        <v>569.14</v>
      </c>
      <c r="F117" s="52">
        <f t="shared" si="0"/>
        <v>161.02874603893164</v>
      </c>
    </row>
    <row r="118" spans="1:6" ht="12.75" customHeight="1" x14ac:dyDescent="0.2">
      <c r="A118" s="53">
        <v>6527</v>
      </c>
      <c r="B118" s="85" t="s">
        <v>282</v>
      </c>
      <c r="C118" s="50" t="s">
        <v>283</v>
      </c>
      <c r="D118" s="242">
        <v>0</v>
      </c>
      <c r="E118" s="242"/>
      <c r="F118" s="52" t="str">
        <f t="shared" si="0"/>
        <v>-</v>
      </c>
    </row>
    <row r="119" spans="1:6" ht="23.1"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3.1" x14ac:dyDescent="0.2">
      <c r="A124" s="53">
        <v>66</v>
      </c>
      <c r="B124" s="231" t="s">
        <v>294</v>
      </c>
      <c r="C124" s="50" t="s">
        <v>295</v>
      </c>
      <c r="D124" s="51">
        <f t="shared" ref="D124:E124" si="27">D125+D128</f>
        <v>3820.43</v>
      </c>
      <c r="E124" s="51">
        <f t="shared" si="27"/>
        <v>2804.6400000000003</v>
      </c>
      <c r="F124" s="52">
        <f t="shared" si="0"/>
        <v>73.411631674968532</v>
      </c>
    </row>
    <row r="125" spans="1:6" ht="12.75" customHeight="1" x14ac:dyDescent="0.2">
      <c r="A125" s="53">
        <v>661</v>
      </c>
      <c r="B125" s="86" t="s">
        <v>296</v>
      </c>
      <c r="C125" s="50" t="s">
        <v>297</v>
      </c>
      <c r="D125" s="51">
        <f t="shared" ref="D125:E125" si="28">SUM(D126:D127)</f>
        <v>2576.62</v>
      </c>
      <c r="E125" s="51">
        <f t="shared" si="28"/>
        <v>1365.9</v>
      </c>
      <c r="F125" s="52">
        <f t="shared" si="0"/>
        <v>53.011309389820781</v>
      </c>
    </row>
    <row r="126" spans="1:6" ht="12.75" customHeight="1" x14ac:dyDescent="0.2">
      <c r="A126" s="53">
        <v>6614</v>
      </c>
      <c r="B126" s="86" t="s">
        <v>298</v>
      </c>
      <c r="C126" s="50" t="s">
        <v>299</v>
      </c>
      <c r="D126" s="242">
        <v>28.5</v>
      </c>
      <c r="E126" s="242"/>
      <c r="F126" s="52">
        <f t="shared" si="0"/>
        <v>0</v>
      </c>
    </row>
    <row r="127" spans="1:6" ht="12.75" customHeight="1" x14ac:dyDescent="0.2">
      <c r="A127" s="53">
        <v>6615</v>
      </c>
      <c r="B127" s="86" t="s">
        <v>300</v>
      </c>
      <c r="C127" s="50" t="s">
        <v>301</v>
      </c>
      <c r="D127" s="242">
        <v>2548.12</v>
      </c>
      <c r="E127" s="242">
        <v>1365.9</v>
      </c>
      <c r="F127" s="52">
        <f t="shared" si="0"/>
        <v>53.604225860634514</v>
      </c>
    </row>
    <row r="128" spans="1:6" ht="23.1" x14ac:dyDescent="0.2">
      <c r="A128" s="53">
        <v>663</v>
      </c>
      <c r="B128" s="231" t="s">
        <v>302</v>
      </c>
      <c r="C128" s="50" t="s">
        <v>303</v>
      </c>
      <c r="D128" s="51">
        <f t="shared" ref="D128:E128" si="29">SUM(D129:D132)</f>
        <v>1243.81</v>
      </c>
      <c r="E128" s="51">
        <f t="shared" si="29"/>
        <v>1438.74</v>
      </c>
      <c r="F128" s="52">
        <f t="shared" si="0"/>
        <v>115.67200778253914</v>
      </c>
    </row>
    <row r="129" spans="1:6" ht="12.75" customHeight="1" x14ac:dyDescent="0.2">
      <c r="A129" s="53">
        <v>6631</v>
      </c>
      <c r="B129" s="86" t="s">
        <v>304</v>
      </c>
      <c r="C129" s="50" t="s">
        <v>305</v>
      </c>
      <c r="D129" s="242">
        <v>1243.81</v>
      </c>
      <c r="E129" s="242">
        <v>1336.78</v>
      </c>
      <c r="F129" s="52">
        <f t="shared" si="0"/>
        <v>107.4746142899639</v>
      </c>
    </row>
    <row r="130" spans="1:6" ht="12.75" customHeight="1" x14ac:dyDescent="0.2">
      <c r="A130" s="53">
        <v>6632</v>
      </c>
      <c r="B130" s="232" t="s">
        <v>306</v>
      </c>
      <c r="C130" s="50" t="s">
        <v>307</v>
      </c>
      <c r="D130" s="242">
        <v>0</v>
      </c>
      <c r="E130" s="242">
        <v>101.96</v>
      </c>
      <c r="F130" s="52" t="str">
        <f t="shared" si="0"/>
        <v>-</v>
      </c>
    </row>
    <row r="131" spans="1:6" ht="23.1" x14ac:dyDescent="0.2">
      <c r="A131" s="53" t="s">
        <v>308</v>
      </c>
      <c r="B131" s="232" t="s">
        <v>309</v>
      </c>
      <c r="C131" s="54" t="s">
        <v>308</v>
      </c>
      <c r="D131" s="242">
        <v>0</v>
      </c>
      <c r="E131" s="242"/>
      <c r="F131" s="52" t="str">
        <f t="shared" si="0"/>
        <v>-</v>
      </c>
    </row>
    <row r="132" spans="1:6" ht="23.1" x14ac:dyDescent="0.2">
      <c r="A132" s="53" t="s">
        <v>310</v>
      </c>
      <c r="B132" s="232" t="s">
        <v>311</v>
      </c>
      <c r="C132" s="54" t="s">
        <v>310</v>
      </c>
      <c r="D132" s="242">
        <v>0</v>
      </c>
      <c r="E132" s="242"/>
      <c r="F132" s="52" t="str">
        <f>IF(D132&lt;&gt;0,IF(E132/D132&gt;=100,"&gt;&gt;100",E132/D132*100),"-")</f>
        <v>-</v>
      </c>
    </row>
    <row r="133" spans="1:6" ht="23.1" x14ac:dyDescent="0.2">
      <c r="A133" s="53">
        <v>67</v>
      </c>
      <c r="B133" s="232" t="s">
        <v>312</v>
      </c>
      <c r="C133" s="50" t="s">
        <v>313</v>
      </c>
      <c r="D133" s="51">
        <f t="shared" ref="D133:E133" si="30">D134+D138</f>
        <v>65344.43</v>
      </c>
      <c r="E133" s="51">
        <f t="shared" si="30"/>
        <v>68287.13</v>
      </c>
      <c r="F133" s="52">
        <f t="shared" ref="F133:F223" si="31">IF(D133&lt;&gt;0,IF(E133/D133&gt;=100,"&gt;&gt;100",E133/D133*100),"-")</f>
        <v>104.50336776983133</v>
      </c>
    </row>
    <row r="134" spans="1:6" ht="23.1" x14ac:dyDescent="0.2">
      <c r="A134" s="53">
        <v>671</v>
      </c>
      <c r="B134" s="232" t="s">
        <v>314</v>
      </c>
      <c r="C134" s="50" t="s">
        <v>315</v>
      </c>
      <c r="D134" s="51">
        <f t="shared" ref="D134:E134" si="32">SUM(D135:D137)</f>
        <v>65344.43</v>
      </c>
      <c r="E134" s="51">
        <f t="shared" si="32"/>
        <v>68287.13</v>
      </c>
      <c r="F134" s="52">
        <f t="shared" si="31"/>
        <v>104.50336776983133</v>
      </c>
    </row>
    <row r="135" spans="1:6" ht="12.75" customHeight="1" x14ac:dyDescent="0.2">
      <c r="A135" s="53">
        <v>6711</v>
      </c>
      <c r="B135" s="85" t="s">
        <v>316</v>
      </c>
      <c r="C135" s="50" t="s">
        <v>317</v>
      </c>
      <c r="D135" s="242">
        <v>63961.01</v>
      </c>
      <c r="E135" s="242">
        <v>67015.63</v>
      </c>
      <c r="F135" s="52">
        <f t="shared" si="31"/>
        <v>104.77575322841213</v>
      </c>
    </row>
    <row r="136" spans="1:6" ht="23.1" x14ac:dyDescent="0.2">
      <c r="A136" s="53">
        <v>6712</v>
      </c>
      <c r="B136" s="232" t="s">
        <v>318</v>
      </c>
      <c r="C136" s="50" t="s">
        <v>319</v>
      </c>
      <c r="D136" s="242">
        <v>1383.42</v>
      </c>
      <c r="E136" s="242">
        <v>1271.5</v>
      </c>
      <c r="F136" s="52">
        <f t="shared" si="31"/>
        <v>91.909904439721842</v>
      </c>
    </row>
    <row r="137" spans="1:6" ht="23.1"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670827.1399999999</v>
      </c>
      <c r="E151" s="51">
        <f t="shared" si="35"/>
        <v>791674.43</v>
      </c>
      <c r="F151" s="52">
        <f t="shared" si="31"/>
        <v>118.01466917393952</v>
      </c>
    </row>
    <row r="152" spans="1:6" ht="12.75" customHeight="1" x14ac:dyDescent="0.2">
      <c r="A152" s="53">
        <v>31</v>
      </c>
      <c r="B152" s="85" t="s">
        <v>349</v>
      </c>
      <c r="C152" s="50" t="s">
        <v>35</v>
      </c>
      <c r="D152" s="51">
        <f t="shared" ref="D152:E152" si="36">D153+D158+D159</f>
        <v>540649.96</v>
      </c>
      <c r="E152" s="51">
        <f t="shared" si="36"/>
        <v>686042.59</v>
      </c>
      <c r="F152" s="52">
        <f t="shared" si="31"/>
        <v>126.89219287096591</v>
      </c>
    </row>
    <row r="153" spans="1:6" ht="12.75" customHeight="1" x14ac:dyDescent="0.2">
      <c r="A153" s="53">
        <v>311</v>
      </c>
      <c r="B153" s="85" t="s">
        <v>350</v>
      </c>
      <c r="C153" s="50" t="s">
        <v>351</v>
      </c>
      <c r="D153" s="51">
        <f t="shared" ref="D153:E153" si="37">SUM(D154:D157)</f>
        <v>444658.79</v>
      </c>
      <c r="E153" s="51">
        <f t="shared" si="37"/>
        <v>562122.81999999995</v>
      </c>
      <c r="F153" s="52">
        <f t="shared" si="31"/>
        <v>126.41666658608052</v>
      </c>
    </row>
    <row r="154" spans="1:6" ht="12.75" customHeight="1" x14ac:dyDescent="0.2">
      <c r="A154" s="53">
        <v>3111</v>
      </c>
      <c r="B154" s="85" t="s">
        <v>352</v>
      </c>
      <c r="C154" s="50" t="s">
        <v>353</v>
      </c>
      <c r="D154" s="242">
        <v>426540.04</v>
      </c>
      <c r="E154" s="242">
        <v>540922.56999999995</v>
      </c>
      <c r="F154" s="52">
        <f t="shared" si="31"/>
        <v>126.81636406279702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8420.2199999999993</v>
      </c>
      <c r="E156" s="242">
        <v>8486.3700000000008</v>
      </c>
      <c r="F156" s="52">
        <f t="shared" si="31"/>
        <v>100.78560892708268</v>
      </c>
    </row>
    <row r="157" spans="1:6" ht="12.75" customHeight="1" x14ac:dyDescent="0.2">
      <c r="A157" s="53">
        <v>3114</v>
      </c>
      <c r="B157" s="85" t="s">
        <v>358</v>
      </c>
      <c r="C157" s="50" t="s">
        <v>359</v>
      </c>
      <c r="D157" s="242">
        <v>9698.5300000000007</v>
      </c>
      <c r="E157" s="242">
        <v>12713.88</v>
      </c>
      <c r="F157" s="52">
        <f t="shared" si="31"/>
        <v>131.09079417190026</v>
      </c>
    </row>
    <row r="158" spans="1:6" ht="12.75" customHeight="1" x14ac:dyDescent="0.2">
      <c r="A158" s="53">
        <v>312</v>
      </c>
      <c r="B158" s="85" t="s">
        <v>360</v>
      </c>
      <c r="C158" s="50" t="s">
        <v>361</v>
      </c>
      <c r="D158" s="242">
        <v>22622.41</v>
      </c>
      <c r="E158" s="242">
        <v>31169.43</v>
      </c>
      <c r="F158" s="52">
        <f t="shared" si="31"/>
        <v>137.78120898701772</v>
      </c>
    </row>
    <row r="159" spans="1:6" ht="12.75" customHeight="1" x14ac:dyDescent="0.2">
      <c r="A159" s="53">
        <v>313</v>
      </c>
      <c r="B159" s="85" t="s">
        <v>362</v>
      </c>
      <c r="C159" s="50" t="s">
        <v>363</v>
      </c>
      <c r="D159" s="51">
        <f t="shared" ref="D159:E159" si="38">SUM(D160:D162)</f>
        <v>73368.759999999995</v>
      </c>
      <c r="E159" s="51">
        <f t="shared" si="38"/>
        <v>92750.34</v>
      </c>
      <c r="F159" s="52">
        <f t="shared" si="31"/>
        <v>126.41666562171694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73368.759999999995</v>
      </c>
      <c r="E161" s="242">
        <v>92750.34</v>
      </c>
      <c r="F161" s="52">
        <f t="shared" si="31"/>
        <v>126.41666562171694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129868.34</v>
      </c>
      <c r="E163" s="51">
        <f t="shared" si="39"/>
        <v>105334.8</v>
      </c>
      <c r="F163" s="52">
        <f t="shared" si="31"/>
        <v>81.108913843050587</v>
      </c>
    </row>
    <row r="164" spans="1:6" ht="12.75" customHeight="1" x14ac:dyDescent="0.2">
      <c r="A164" s="53">
        <v>321</v>
      </c>
      <c r="B164" s="85" t="s">
        <v>371</v>
      </c>
      <c r="C164" s="50" t="s">
        <v>372</v>
      </c>
      <c r="D164" s="51">
        <f t="shared" ref="D164:E164" si="40">SUM(D165:D168)</f>
        <v>32839.61</v>
      </c>
      <c r="E164" s="51">
        <f t="shared" si="40"/>
        <v>22813.360000000001</v>
      </c>
      <c r="F164" s="52">
        <f t="shared" si="31"/>
        <v>69.469034498278148</v>
      </c>
    </row>
    <row r="165" spans="1:6" ht="12.75" customHeight="1" x14ac:dyDescent="0.2">
      <c r="A165" s="53">
        <v>3211</v>
      </c>
      <c r="B165" s="85" t="s">
        <v>373</v>
      </c>
      <c r="C165" s="50" t="s">
        <v>374</v>
      </c>
      <c r="D165" s="242">
        <v>16341.97</v>
      </c>
      <c r="E165" s="242">
        <v>6197.8</v>
      </c>
      <c r="F165" s="52">
        <f t="shared" si="31"/>
        <v>37.925660125431634</v>
      </c>
    </row>
    <row r="166" spans="1:6" ht="12.75" customHeight="1" x14ac:dyDescent="0.2">
      <c r="A166" s="53">
        <v>3212</v>
      </c>
      <c r="B166" s="85" t="s">
        <v>375</v>
      </c>
      <c r="C166" s="50" t="s">
        <v>376</v>
      </c>
      <c r="D166" s="242">
        <v>14924.01</v>
      </c>
      <c r="E166" s="242">
        <v>14678.26</v>
      </c>
      <c r="F166" s="52">
        <f t="shared" si="31"/>
        <v>98.35332460913655</v>
      </c>
    </row>
    <row r="167" spans="1:6" ht="12.75" customHeight="1" x14ac:dyDescent="0.2">
      <c r="A167" s="53">
        <v>3213</v>
      </c>
      <c r="B167" s="85" t="s">
        <v>377</v>
      </c>
      <c r="C167" s="50" t="s">
        <v>378</v>
      </c>
      <c r="D167" s="242">
        <v>588.99</v>
      </c>
      <c r="E167" s="242">
        <v>1145.8</v>
      </c>
      <c r="F167" s="52">
        <f t="shared" si="31"/>
        <v>194.53640978624423</v>
      </c>
    </row>
    <row r="168" spans="1:6" ht="12.75" customHeight="1" x14ac:dyDescent="0.2">
      <c r="A168" s="53">
        <v>3214</v>
      </c>
      <c r="B168" s="85" t="s">
        <v>379</v>
      </c>
      <c r="C168" s="50" t="s">
        <v>380</v>
      </c>
      <c r="D168" s="242">
        <v>984.64</v>
      </c>
      <c r="E168" s="242">
        <v>791.5</v>
      </c>
      <c r="F168" s="52">
        <f t="shared" si="31"/>
        <v>80.384709132271695</v>
      </c>
    </row>
    <row r="169" spans="1:6" ht="12.75" customHeight="1" x14ac:dyDescent="0.2">
      <c r="A169" s="53">
        <v>322</v>
      </c>
      <c r="B169" s="85" t="s">
        <v>381</v>
      </c>
      <c r="C169" s="50" t="s">
        <v>382</v>
      </c>
      <c r="D169" s="51">
        <f t="shared" ref="D169:E169" si="41">SUM(D170:D176)</f>
        <v>53163.5</v>
      </c>
      <c r="E169" s="51">
        <f t="shared" si="41"/>
        <v>49709.06</v>
      </c>
      <c r="F169" s="52">
        <f t="shared" si="31"/>
        <v>93.502233675359975</v>
      </c>
    </row>
    <row r="170" spans="1:6" ht="12.75" customHeight="1" x14ac:dyDescent="0.2">
      <c r="A170" s="53">
        <v>3221</v>
      </c>
      <c r="B170" s="85" t="s">
        <v>383</v>
      </c>
      <c r="C170" s="50" t="s">
        <v>384</v>
      </c>
      <c r="D170" s="242">
        <v>15205.66</v>
      </c>
      <c r="E170" s="242">
        <v>6756.87</v>
      </c>
      <c r="F170" s="52">
        <f t="shared" si="31"/>
        <v>44.436545339038226</v>
      </c>
    </row>
    <row r="171" spans="1:6" ht="12.75" customHeight="1" x14ac:dyDescent="0.2">
      <c r="A171" s="53">
        <v>3222</v>
      </c>
      <c r="B171" s="85" t="s">
        <v>385</v>
      </c>
      <c r="C171" s="50" t="s">
        <v>386</v>
      </c>
      <c r="D171" s="242">
        <v>25883.99</v>
      </c>
      <c r="E171" s="242">
        <v>26382.42</v>
      </c>
      <c r="F171" s="52">
        <f t="shared" si="31"/>
        <v>101.92563047659962</v>
      </c>
    </row>
    <row r="172" spans="1:6" ht="12.75" customHeight="1" x14ac:dyDescent="0.2">
      <c r="A172" s="53">
        <v>3223</v>
      </c>
      <c r="B172" s="85" t="s">
        <v>387</v>
      </c>
      <c r="C172" s="50" t="s">
        <v>388</v>
      </c>
      <c r="D172" s="242">
        <v>10568.04</v>
      </c>
      <c r="E172" s="242">
        <v>14033.47</v>
      </c>
      <c r="F172" s="52">
        <f t="shared" si="31"/>
        <v>132.79160563358957</v>
      </c>
    </row>
    <row r="173" spans="1:6" ht="12.75" customHeight="1" x14ac:dyDescent="0.2">
      <c r="A173" s="53">
        <v>3224</v>
      </c>
      <c r="B173" s="85" t="s">
        <v>389</v>
      </c>
      <c r="C173" s="50" t="s">
        <v>390</v>
      </c>
      <c r="D173" s="242">
        <v>1253.18</v>
      </c>
      <c r="E173" s="242">
        <v>1620.53</v>
      </c>
      <c r="F173" s="52">
        <f t="shared" si="31"/>
        <v>129.31342664262115</v>
      </c>
    </row>
    <row r="174" spans="1:6" ht="12.75" customHeight="1" x14ac:dyDescent="0.2">
      <c r="A174" s="53">
        <v>3225</v>
      </c>
      <c r="B174" s="85" t="s">
        <v>391</v>
      </c>
      <c r="C174" s="50" t="s">
        <v>392</v>
      </c>
      <c r="D174" s="242">
        <v>165.88</v>
      </c>
      <c r="E174" s="242">
        <v>915.77</v>
      </c>
      <c r="F174" s="52">
        <f t="shared" si="31"/>
        <v>552.06775982638044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86.75</v>
      </c>
      <c r="E176" s="242"/>
      <c r="F176" s="52">
        <f t="shared" si="31"/>
        <v>0</v>
      </c>
    </row>
    <row r="177" spans="1:6" ht="12.75" customHeight="1" x14ac:dyDescent="0.2">
      <c r="A177" s="53">
        <v>323</v>
      </c>
      <c r="B177" s="85" t="s">
        <v>397</v>
      </c>
      <c r="C177" s="50" t="s">
        <v>398</v>
      </c>
      <c r="D177" s="51">
        <f t="shared" ref="D177:E177" si="42">SUM(D178:D186)</f>
        <v>35571.44999999999</v>
      </c>
      <c r="E177" s="51">
        <f t="shared" si="42"/>
        <v>28964.91</v>
      </c>
      <c r="F177" s="52">
        <f t="shared" si="31"/>
        <v>81.427408778669431</v>
      </c>
    </row>
    <row r="178" spans="1:6" ht="12.75" customHeight="1" x14ac:dyDescent="0.2">
      <c r="A178" s="53">
        <v>3231</v>
      </c>
      <c r="B178" s="85" t="s">
        <v>399</v>
      </c>
      <c r="C178" s="50" t="s">
        <v>400</v>
      </c>
      <c r="D178" s="242">
        <v>11243.13</v>
      </c>
      <c r="E178" s="242">
        <v>2457.81</v>
      </c>
      <c r="F178" s="52">
        <f t="shared" si="31"/>
        <v>21.860549508900103</v>
      </c>
    </row>
    <row r="179" spans="1:6" ht="12.75" customHeight="1" x14ac:dyDescent="0.2">
      <c r="A179" s="53">
        <v>3232</v>
      </c>
      <c r="B179" s="85" t="s">
        <v>401</v>
      </c>
      <c r="C179" s="50" t="s">
        <v>402</v>
      </c>
      <c r="D179" s="242">
        <v>12401.18</v>
      </c>
      <c r="E179" s="242">
        <v>15491.47</v>
      </c>
      <c r="F179" s="52">
        <f t="shared" si="31"/>
        <v>124.91932219353319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4469.43</v>
      </c>
      <c r="E181" s="242">
        <v>4025.42</v>
      </c>
      <c r="F181" s="52">
        <f t="shared" si="31"/>
        <v>90.06562358063556</v>
      </c>
    </row>
    <row r="182" spans="1:6" ht="12.75" customHeight="1" x14ac:dyDescent="0.2">
      <c r="A182" s="53">
        <v>3235</v>
      </c>
      <c r="B182" s="85" t="s">
        <v>407</v>
      </c>
      <c r="C182" s="50" t="s">
        <v>408</v>
      </c>
      <c r="D182" s="242">
        <v>61.19</v>
      </c>
      <c r="E182" s="242"/>
      <c r="F182" s="52">
        <f t="shared" si="31"/>
        <v>0</v>
      </c>
    </row>
    <row r="183" spans="1:6" ht="12.75" customHeight="1" x14ac:dyDescent="0.2">
      <c r="A183" s="53">
        <v>3236</v>
      </c>
      <c r="B183" s="85" t="s">
        <v>409</v>
      </c>
      <c r="C183" s="50" t="s">
        <v>410</v>
      </c>
      <c r="D183" s="242">
        <v>2288.2600000000002</v>
      </c>
      <c r="E183" s="242">
        <v>2425.86</v>
      </c>
      <c r="F183" s="52">
        <f t="shared" si="31"/>
        <v>106.01330268413554</v>
      </c>
    </row>
    <row r="184" spans="1:6" ht="12.75" customHeight="1" x14ac:dyDescent="0.2">
      <c r="A184" s="53">
        <v>3237</v>
      </c>
      <c r="B184" s="85" t="s">
        <v>411</v>
      </c>
      <c r="C184" s="50" t="s">
        <v>412</v>
      </c>
      <c r="D184" s="242">
        <v>5018.67</v>
      </c>
      <c r="E184" s="242">
        <v>2374.7600000000002</v>
      </c>
      <c r="F184" s="52">
        <f t="shared" si="31"/>
        <v>47.318512673676494</v>
      </c>
    </row>
    <row r="185" spans="1:6" ht="12.75" customHeight="1" x14ac:dyDescent="0.2">
      <c r="A185" s="53">
        <v>3238</v>
      </c>
      <c r="B185" s="85" t="s">
        <v>413</v>
      </c>
      <c r="C185" s="50" t="s">
        <v>414</v>
      </c>
      <c r="D185" s="242">
        <v>89.59</v>
      </c>
      <c r="E185" s="242">
        <v>2189.59</v>
      </c>
      <c r="F185" s="52">
        <f t="shared" si="31"/>
        <v>2444.0116084384417</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265.5</v>
      </c>
      <c r="E187" s="242"/>
      <c r="F187" s="52">
        <f t="shared" si="31"/>
        <v>0</v>
      </c>
    </row>
    <row r="188" spans="1:6" ht="12.75" customHeight="1" x14ac:dyDescent="0.2">
      <c r="A188" s="53">
        <v>329</v>
      </c>
      <c r="B188" s="85" t="s">
        <v>419</v>
      </c>
      <c r="C188" s="50" t="s">
        <v>420</v>
      </c>
      <c r="D188" s="51">
        <f t="shared" ref="D188:E188" si="43">SUM(D189:D195)</f>
        <v>8028.2800000000007</v>
      </c>
      <c r="E188" s="51">
        <f t="shared" si="43"/>
        <v>3847.4700000000003</v>
      </c>
      <c r="F188" s="52">
        <f t="shared" si="31"/>
        <v>47.923963788009388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196.7</v>
      </c>
      <c r="E190" s="242">
        <v>196.7</v>
      </c>
      <c r="F190" s="52">
        <f t="shared" si="31"/>
        <v>100</v>
      </c>
    </row>
    <row r="191" spans="1:6" ht="12.75" customHeight="1" x14ac:dyDescent="0.2">
      <c r="A191" s="53">
        <v>3293</v>
      </c>
      <c r="B191" s="85" t="s">
        <v>425</v>
      </c>
      <c r="C191" s="50" t="s">
        <v>426</v>
      </c>
      <c r="D191" s="242">
        <v>3705.25</v>
      </c>
      <c r="E191" s="242">
        <v>101.26</v>
      </c>
      <c r="F191" s="52">
        <f t="shared" si="31"/>
        <v>2.7328790230078943</v>
      </c>
    </row>
    <row r="192" spans="1:6" ht="12.75" customHeight="1" x14ac:dyDescent="0.2">
      <c r="A192" s="53">
        <v>3294</v>
      </c>
      <c r="B192" s="85" t="s">
        <v>427</v>
      </c>
      <c r="C192" s="50" t="s">
        <v>428</v>
      </c>
      <c r="D192" s="242">
        <v>53.09</v>
      </c>
      <c r="E192" s="242">
        <v>78.09</v>
      </c>
      <c r="F192" s="52">
        <f t="shared" si="31"/>
        <v>147.08984742889433</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2408.81</v>
      </c>
      <c r="E195" s="242">
        <v>1483.42</v>
      </c>
      <c r="F195" s="52">
        <f t="shared" si="31"/>
        <v>61.583105350774872</v>
      </c>
    </row>
    <row r="196" spans="1:6" ht="12.75" customHeight="1" x14ac:dyDescent="0.2">
      <c r="A196" s="53">
        <v>34</v>
      </c>
      <c r="B196" s="232" t="s">
        <v>435</v>
      </c>
      <c r="C196" s="50" t="s">
        <v>436</v>
      </c>
      <c r="D196" s="51">
        <f t="shared" ref="D196:E196" si="44">D197+D202+D210</f>
        <v>15.13</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3.1" x14ac:dyDescent="0.2">
      <c r="A203" s="53">
        <v>3421</v>
      </c>
      <c r="B203" s="85" t="s">
        <v>449</v>
      </c>
      <c r="C203" s="50" t="s">
        <v>450</v>
      </c>
      <c r="D203" s="242">
        <v>0</v>
      </c>
      <c r="E203" s="242"/>
      <c r="F203" s="52" t="str">
        <f t="shared" si="31"/>
        <v>-</v>
      </c>
    </row>
    <row r="204" spans="1:6" ht="23.1" x14ac:dyDescent="0.2">
      <c r="A204" s="53">
        <v>3422</v>
      </c>
      <c r="B204" s="232" t="s">
        <v>451</v>
      </c>
      <c r="C204" s="50" t="s">
        <v>452</v>
      </c>
      <c r="D204" s="242">
        <v>0</v>
      </c>
      <c r="E204" s="242"/>
      <c r="F204" s="52" t="str">
        <f t="shared" si="31"/>
        <v>-</v>
      </c>
    </row>
    <row r="205" spans="1:6" ht="23.1"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3.1"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15.13</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15.13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3.1"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3.1" x14ac:dyDescent="0.2">
      <c r="A223" s="53" t="s">
        <v>489</v>
      </c>
      <c r="B223" s="85" t="s">
        <v>490</v>
      </c>
      <c r="C223" s="50" t="s">
        <v>489</v>
      </c>
      <c r="D223" s="242">
        <v>0</v>
      </c>
      <c r="E223" s="242"/>
      <c r="F223" s="52" t="str">
        <f t="shared" si="31"/>
        <v>-</v>
      </c>
    </row>
    <row r="224" spans="1:6" ht="23.1"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3.1"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1.55"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1.55"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3.1"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3.1" x14ac:dyDescent="0.2">
      <c r="A241" s="53">
        <v>3672</v>
      </c>
      <c r="B241" s="85" t="s">
        <v>525</v>
      </c>
      <c r="C241" s="50" t="s">
        <v>526</v>
      </c>
      <c r="D241" s="242">
        <v>0</v>
      </c>
      <c r="E241" s="242"/>
      <c r="F241" s="52" t="str">
        <f t="shared" si="59"/>
        <v>-</v>
      </c>
    </row>
    <row r="242" spans="1:6" ht="23.1" x14ac:dyDescent="0.2">
      <c r="A242" s="53">
        <v>3673</v>
      </c>
      <c r="B242" s="85" t="s">
        <v>527</v>
      </c>
      <c r="C242" s="50" t="s">
        <v>528</v>
      </c>
      <c r="D242" s="242">
        <v>0</v>
      </c>
      <c r="E242" s="242"/>
      <c r="F242" s="52" t="str">
        <f t="shared" si="59"/>
        <v>-</v>
      </c>
    </row>
    <row r="243" spans="1:6" ht="23.1"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1.55"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3.1" x14ac:dyDescent="0.2">
      <c r="A250" s="53" t="s">
        <v>541</v>
      </c>
      <c r="B250" s="85" t="s">
        <v>206</v>
      </c>
      <c r="C250" s="50" t="s">
        <v>541</v>
      </c>
      <c r="D250" s="242">
        <v>0</v>
      </c>
      <c r="E250" s="242"/>
      <c r="F250" s="52" t="str">
        <f t="shared" si="61"/>
        <v>-</v>
      </c>
    </row>
    <row r="251" spans="1:6" ht="23.1" x14ac:dyDescent="0.2">
      <c r="A251" s="53" t="s">
        <v>542</v>
      </c>
      <c r="B251" s="85" t="s">
        <v>208</v>
      </c>
      <c r="C251" s="50" t="s">
        <v>542</v>
      </c>
      <c r="D251" s="242">
        <v>0</v>
      </c>
      <c r="E251" s="242"/>
      <c r="F251" s="52" t="str">
        <f t="shared" si="61"/>
        <v>-</v>
      </c>
    </row>
    <row r="252" spans="1:6" ht="23.1"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1.55" x14ac:dyDescent="0.2">
      <c r="A253" s="53">
        <v>371</v>
      </c>
      <c r="B253" s="85" t="s">
        <v>545</v>
      </c>
      <c r="C253" s="50" t="s">
        <v>546</v>
      </c>
      <c r="D253" s="51">
        <f t="shared" ref="D253:E253" si="65">SUM(D254:D258)</f>
        <v>0</v>
      </c>
      <c r="E253" s="51">
        <f t="shared" si="65"/>
        <v>0</v>
      </c>
      <c r="F253" s="52" t="str">
        <f t="shared" si="64"/>
        <v>-</v>
      </c>
    </row>
    <row r="254" spans="1:6" ht="23.1" x14ac:dyDescent="0.2">
      <c r="A254" s="53">
        <v>3711</v>
      </c>
      <c r="B254" s="85" t="s">
        <v>547</v>
      </c>
      <c r="C254" s="50" t="s">
        <v>548</v>
      </c>
      <c r="D254" s="242">
        <v>0</v>
      </c>
      <c r="E254" s="242"/>
      <c r="F254" s="52" t="str">
        <f t="shared" si="64"/>
        <v>-</v>
      </c>
    </row>
    <row r="255" spans="1:6" ht="23.1" x14ac:dyDescent="0.2">
      <c r="A255" s="53">
        <v>3712</v>
      </c>
      <c r="B255" s="85" t="s">
        <v>549</v>
      </c>
      <c r="C255" s="50" t="s">
        <v>550</v>
      </c>
      <c r="D255" s="242">
        <v>0</v>
      </c>
      <c r="E255" s="242"/>
      <c r="F255" s="52" t="str">
        <f t="shared" si="64"/>
        <v>-</v>
      </c>
    </row>
    <row r="256" spans="1:6" ht="11.55" x14ac:dyDescent="0.2">
      <c r="A256" s="53" t="s">
        <v>551</v>
      </c>
      <c r="B256" s="85" t="s">
        <v>552</v>
      </c>
      <c r="C256" s="50" t="s">
        <v>551</v>
      </c>
      <c r="D256" s="242">
        <v>0</v>
      </c>
      <c r="E256" s="242"/>
      <c r="F256" s="52" t="str">
        <f t="shared" si="64"/>
        <v>-</v>
      </c>
    </row>
    <row r="257" spans="1:6" ht="11.55"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293.70999999999998</v>
      </c>
      <c r="E263" s="51">
        <f t="shared" si="68"/>
        <v>297.04000000000002</v>
      </c>
      <c r="F263" s="52">
        <f t="shared" ref="F263:F267" si="69">IF(D263&lt;&gt;0,IF(E263/D263&gt;=100,"&gt;&gt;100",E263/D263*100),"-")</f>
        <v>101.13377140717034</v>
      </c>
    </row>
    <row r="264" spans="1:6" ht="12.75" customHeight="1" x14ac:dyDescent="0.2">
      <c r="A264" s="53">
        <v>381</v>
      </c>
      <c r="B264" s="85" t="s">
        <v>567</v>
      </c>
      <c r="C264" s="50" t="s">
        <v>568</v>
      </c>
      <c r="D264" s="51">
        <f t="shared" ref="D264:E264" si="70">SUM(D265:D267)</f>
        <v>293.70999999999998</v>
      </c>
      <c r="E264" s="51">
        <f t="shared" si="70"/>
        <v>297.04000000000002</v>
      </c>
      <c r="F264" s="52">
        <f t="shared" si="69"/>
        <v>101.13377140717034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293.70999999999998</v>
      </c>
      <c r="E266" s="242">
        <v>297.04000000000002</v>
      </c>
      <c r="F266" s="52">
        <f t="shared" si="69"/>
        <v>101.13377140717034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3.1"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3.1" x14ac:dyDescent="0.2">
      <c r="A280" s="53">
        <v>3861</v>
      </c>
      <c r="B280" s="85" t="s">
        <v>598</v>
      </c>
      <c r="C280" s="50" t="s">
        <v>599</v>
      </c>
      <c r="D280" s="242">
        <v>0</v>
      </c>
      <c r="E280" s="242"/>
      <c r="F280" s="52" t="str">
        <f t="shared" si="74"/>
        <v>-</v>
      </c>
    </row>
    <row r="281" spans="1:6" ht="23.1"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1.55"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670827.1399999999</v>
      </c>
      <c r="E289" s="51">
        <f t="shared" si="79"/>
        <v>791674.43</v>
      </c>
      <c r="F289" s="52">
        <f t="shared" si="76"/>
        <v>118.01466917393952</v>
      </c>
    </row>
    <row r="290" spans="1:6" ht="12.75" customHeight="1" x14ac:dyDescent="0.2">
      <c r="A290" s="53" t="s">
        <v>608</v>
      </c>
      <c r="B290" s="85" t="s">
        <v>619</v>
      </c>
      <c r="C290" s="50" t="s">
        <v>620</v>
      </c>
      <c r="D290" s="51">
        <f>IF(D6&gt;=D289,D6-D289,0)</f>
        <v>27213.880000000121</v>
      </c>
      <c r="E290" s="51">
        <f>IF(E6&gt;=E289,E6-E289,0)</f>
        <v>5959.0100000000093</v>
      </c>
      <c r="F290" s="52">
        <f t="shared" si="76"/>
        <v>21.896951114651724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8245</v>
      </c>
      <c r="F292" s="52" t="str">
        <f t="shared" si="76"/>
        <v>-</v>
      </c>
    </row>
    <row r="293" spans="1:6" ht="12.75" customHeight="1" x14ac:dyDescent="0.2">
      <c r="A293" s="53">
        <v>92221</v>
      </c>
      <c r="B293" s="85" t="s">
        <v>625</v>
      </c>
      <c r="C293" s="50" t="s">
        <v>626</v>
      </c>
      <c r="D293" s="242">
        <v>2423.56</v>
      </c>
      <c r="E293" s="242">
        <v>0</v>
      </c>
      <c r="F293" s="52">
        <f t="shared" si="76"/>
        <v>0</v>
      </c>
    </row>
    <row r="294" spans="1:6" ht="12.75" customHeight="1" x14ac:dyDescent="0.2">
      <c r="A294" s="53">
        <v>96</v>
      </c>
      <c r="B294" s="85" t="s">
        <v>627</v>
      </c>
      <c r="C294" s="50" t="s">
        <v>628</v>
      </c>
      <c r="D294" s="242">
        <v>0</v>
      </c>
      <c r="E294" s="242">
        <v>0</v>
      </c>
      <c r="F294" s="52" t="str">
        <f t="shared" si="76"/>
        <v>-</v>
      </c>
    </row>
    <row r="295" spans="1:6" ht="11.55"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05"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1.55"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3.1"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3.1"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1.55" x14ac:dyDescent="0.2">
      <c r="A344" s="53">
        <v>73</v>
      </c>
      <c r="B344" s="85" t="s">
        <v>726</v>
      </c>
      <c r="C344" s="50" t="s">
        <v>727</v>
      </c>
      <c r="D344" s="51">
        <f t="shared" ref="D344:E344" si="92">D345</f>
        <v>0</v>
      </c>
      <c r="E344" s="51">
        <f t="shared" si="92"/>
        <v>0</v>
      </c>
      <c r="F344" s="52" t="str">
        <f t="shared" si="81"/>
        <v>-</v>
      </c>
    </row>
    <row r="345" spans="1:6" ht="23.1"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18968.89</v>
      </c>
      <c r="E350" s="51">
        <f t="shared" si="95"/>
        <v>9045.61</v>
      </c>
      <c r="F350" s="52">
        <f t="shared" si="81"/>
        <v>47.686554142071572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3.1" x14ac:dyDescent="0.2">
      <c r="A363" s="53">
        <v>42</v>
      </c>
      <c r="B363" s="232" t="s">
        <v>756</v>
      </c>
      <c r="C363" s="50" t="s">
        <v>757</v>
      </c>
      <c r="D363" s="51">
        <f t="shared" ref="D363:E363" si="99">D364+D369+D378+D383+D388+D391</f>
        <v>18968.89</v>
      </c>
      <c r="E363" s="51">
        <f t="shared" si="99"/>
        <v>9045.61</v>
      </c>
      <c r="F363" s="52">
        <f t="shared" si="81"/>
        <v>47.686554142071572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12411.029999999999</v>
      </c>
      <c r="E369" s="51">
        <f t="shared" si="101"/>
        <v>1271.5</v>
      </c>
      <c r="F369" s="52">
        <f t="shared" si="81"/>
        <v>10.244919237162428</v>
      </c>
    </row>
    <row r="370" spans="1:6" ht="12.75" customHeight="1" x14ac:dyDescent="0.2">
      <c r="A370" s="53">
        <v>4221</v>
      </c>
      <c r="B370" s="85" t="s">
        <v>674</v>
      </c>
      <c r="C370" s="50" t="s">
        <v>766</v>
      </c>
      <c r="D370" s="242">
        <v>4104.7299999999996</v>
      </c>
      <c r="E370" s="242">
        <v>88.5</v>
      </c>
      <c r="F370" s="52">
        <f t="shared" si="81"/>
        <v>2.1560492407539598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821.5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8306.2999999999993</v>
      </c>
      <c r="E376" s="242">
        <v>361.5</v>
      </c>
      <c r="F376" s="52">
        <f t="shared" si="81"/>
        <v>4.3521182716733087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6557.86</v>
      </c>
      <c r="E383" s="51">
        <f t="shared" si="103"/>
        <v>7774.11</v>
      </c>
      <c r="F383" s="52">
        <f t="shared" si="81"/>
        <v>118.54644655421129</v>
      </c>
    </row>
    <row r="384" spans="1:6" ht="12.75" customHeight="1" x14ac:dyDescent="0.2">
      <c r="A384" s="53">
        <v>4241</v>
      </c>
      <c r="B384" s="85" t="s">
        <v>783</v>
      </c>
      <c r="C384" s="50" t="s">
        <v>784</v>
      </c>
      <c r="D384" s="242">
        <v>6557.86</v>
      </c>
      <c r="E384" s="242">
        <v>7774.11</v>
      </c>
      <c r="F384" s="52">
        <f t="shared" si="81"/>
        <v>118.54644655421129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1.55"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18968.89</v>
      </c>
      <c r="E408" s="51">
        <f t="shared" si="111"/>
        <v>9045.61</v>
      </c>
      <c r="F408" s="52">
        <f t="shared" si="81"/>
        <v>47.686554142071572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4203.38</v>
      </c>
      <c r="E410" s="242">
        <v>6626.94</v>
      </c>
      <c r="F410" s="52">
        <f t="shared" si="81"/>
        <v>157.65740903748886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698041.02</v>
      </c>
      <c r="E412" s="51">
        <f>E6+E298</f>
        <v>797633.44000000006</v>
      </c>
      <c r="F412" s="52">
        <f t="shared" si="81"/>
        <v>114.26741654809913</v>
      </c>
    </row>
    <row r="413" spans="1:6" ht="12.75" customHeight="1" x14ac:dyDescent="0.2">
      <c r="A413" s="53" t="s">
        <v>608</v>
      </c>
      <c r="B413" s="85" t="s">
        <v>831</v>
      </c>
      <c r="C413" s="50" t="s">
        <v>832</v>
      </c>
      <c r="D413" s="51">
        <f t="shared" ref="D413:E413" si="112">D289+D350</f>
        <v>689796.02999999991</v>
      </c>
      <c r="E413" s="51">
        <f t="shared" si="112"/>
        <v>800720.04</v>
      </c>
      <c r="F413" s="52">
        <f t="shared" si="81"/>
        <v>116.08069707214756</v>
      </c>
    </row>
    <row r="414" spans="1:6" ht="12.75" customHeight="1" x14ac:dyDescent="0.2">
      <c r="A414" s="53" t="s">
        <v>608</v>
      </c>
      <c r="B414" s="85" t="s">
        <v>833</v>
      </c>
      <c r="C414" s="50" t="s">
        <v>834</v>
      </c>
      <c r="D414" s="51">
        <f t="shared" ref="D414:E414" si="113">IF(D412&gt;=D413,D412-D413,0)</f>
        <v>8244.9900000001071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3086.5999999999767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1618.0600000000004</v>
      </c>
      <c r="F416" s="52" t="str">
        <f t="shared" si="81"/>
        <v>-</v>
      </c>
    </row>
    <row r="417" spans="1:6" ht="12.75" customHeight="1" x14ac:dyDescent="0.2">
      <c r="A417" s="60" t="s">
        <v>837</v>
      </c>
      <c r="B417" s="85" t="s">
        <v>840</v>
      </c>
      <c r="C417" s="61" t="s">
        <v>841</v>
      </c>
      <c r="D417" s="51">
        <f t="shared" ref="D417:E417" si="116">IF(D293-D292+D410-D409&gt;=0,D293-D292+D410-D409,0)</f>
        <v>6626.9400000000005</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05"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1" x14ac:dyDescent="0.2">
      <c r="A421" s="53">
        <v>81</v>
      </c>
      <c r="B421" s="232" t="s">
        <v>848</v>
      </c>
      <c r="C421" s="50" t="s">
        <v>849</v>
      </c>
      <c r="D421" s="51">
        <f t="shared" ref="D421:E421" si="120">D422+D427+D430+D434+D435+D442+D447+D455</f>
        <v>0</v>
      </c>
      <c r="E421" s="51">
        <f t="shared" si="120"/>
        <v>0</v>
      </c>
      <c r="F421" s="52" t="str">
        <f t="shared" si="119"/>
        <v>-</v>
      </c>
    </row>
    <row r="422" spans="1:6" ht="23.1"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3.1" x14ac:dyDescent="0.2">
      <c r="A427" s="53">
        <v>812</v>
      </c>
      <c r="B427" s="85" t="s">
        <v>860</v>
      </c>
      <c r="C427" s="50" t="s">
        <v>861</v>
      </c>
      <c r="D427" s="51">
        <f t="shared" ref="D427:E427" si="122">SUM(D428:D429)</f>
        <v>0</v>
      </c>
      <c r="E427" s="51">
        <f t="shared" si="122"/>
        <v>0</v>
      </c>
      <c r="F427" s="52" t="str">
        <f t="shared" si="119"/>
        <v>-</v>
      </c>
    </row>
    <row r="428" spans="1:6" ht="23.1" x14ac:dyDescent="0.2">
      <c r="A428" s="53">
        <v>8121</v>
      </c>
      <c r="B428" s="232" t="s">
        <v>862</v>
      </c>
      <c r="C428" s="50" t="s">
        <v>863</v>
      </c>
      <c r="D428" s="242">
        <v>0</v>
      </c>
      <c r="E428" s="242"/>
      <c r="F428" s="52" t="str">
        <f t="shared" si="119"/>
        <v>-</v>
      </c>
    </row>
    <row r="429" spans="1:6" ht="23.1" x14ac:dyDescent="0.2">
      <c r="A429" s="53">
        <v>8122</v>
      </c>
      <c r="B429" s="232" t="s">
        <v>864</v>
      </c>
      <c r="C429" s="50" t="s">
        <v>865</v>
      </c>
      <c r="D429" s="242">
        <v>0</v>
      </c>
      <c r="E429" s="242"/>
      <c r="F429" s="52" t="str">
        <f t="shared" si="119"/>
        <v>-</v>
      </c>
    </row>
    <row r="430" spans="1:6" ht="23.1"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1.55" x14ac:dyDescent="0.2">
      <c r="A434" s="53">
        <v>814</v>
      </c>
      <c r="B434" s="232" t="s">
        <v>874</v>
      </c>
      <c r="C434" s="50" t="s">
        <v>875</v>
      </c>
      <c r="D434" s="242">
        <v>0</v>
      </c>
      <c r="E434" s="242"/>
      <c r="F434" s="52" t="str">
        <f t="shared" si="119"/>
        <v>-</v>
      </c>
    </row>
    <row r="435" spans="1:6" ht="23.1"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1.55" x14ac:dyDescent="0.2">
      <c r="A437" s="53">
        <v>8154</v>
      </c>
      <c r="B437" s="85" t="s">
        <v>880</v>
      </c>
      <c r="C437" s="50" t="s">
        <v>881</v>
      </c>
      <c r="D437" s="242">
        <v>0</v>
      </c>
      <c r="E437" s="242"/>
      <c r="F437" s="52" t="str">
        <f t="shared" si="119"/>
        <v>-</v>
      </c>
    </row>
    <row r="438" spans="1:6" ht="23.1"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3.1"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11.55" x14ac:dyDescent="0.2">
      <c r="A453" s="53">
        <v>8176</v>
      </c>
      <c r="B453" s="85" t="s">
        <v>912</v>
      </c>
      <c r="C453" s="50" t="s">
        <v>913</v>
      </c>
      <c r="D453" s="242">
        <v>0</v>
      </c>
      <c r="E453" s="242"/>
      <c r="F453" s="52" t="str">
        <f t="shared" si="119"/>
        <v>-</v>
      </c>
    </row>
    <row r="454" spans="1:6" ht="23.1"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1.55" x14ac:dyDescent="0.2">
      <c r="A456" s="53" t="s">
        <v>918</v>
      </c>
      <c r="B456" s="232" t="s">
        <v>919</v>
      </c>
      <c r="C456" s="50" t="s">
        <v>918</v>
      </c>
      <c r="D456" s="242">
        <v>0</v>
      </c>
      <c r="E456" s="242"/>
      <c r="F456" s="52" t="str">
        <f t="shared" si="119"/>
        <v>-</v>
      </c>
    </row>
    <row r="457" spans="1:6" ht="11.55"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3.1"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1.55" x14ac:dyDescent="0.2">
      <c r="A477" s="53">
        <v>832</v>
      </c>
      <c r="B477" s="232" t="s">
        <v>960</v>
      </c>
      <c r="C477" s="50" t="s">
        <v>961</v>
      </c>
      <c r="D477" s="242">
        <v>0</v>
      </c>
      <c r="E477" s="242"/>
      <c r="F477" s="52" t="str">
        <f t="shared" si="119"/>
        <v>-</v>
      </c>
    </row>
    <row r="478" spans="1:6" ht="23.1" x14ac:dyDescent="0.2">
      <c r="A478" s="53">
        <v>833</v>
      </c>
      <c r="B478" s="85" t="s">
        <v>962</v>
      </c>
      <c r="C478" s="50" t="s">
        <v>963</v>
      </c>
      <c r="D478" s="51">
        <f t="shared" ref="D478:E478" si="135">SUM(D479:D480)</f>
        <v>0</v>
      </c>
      <c r="E478" s="51">
        <f t="shared" si="135"/>
        <v>0</v>
      </c>
      <c r="F478" s="52" t="str">
        <f t="shared" si="119"/>
        <v>-</v>
      </c>
    </row>
    <row r="479" spans="1:6" ht="23.1"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3.1"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3.1"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3.1"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3.1"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1.55"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3.1"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3.1"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1.55" x14ac:dyDescent="0.2">
      <c r="A529" s="53">
        <v>51</v>
      </c>
      <c r="B529" s="85" t="s">
        <v>1064</v>
      </c>
      <c r="C529" s="50" t="s">
        <v>1065</v>
      </c>
      <c r="D529" s="51">
        <f t="shared" ref="D529:E529" si="149">D530+D535+D538+D542+D543+D550+D555+D563</f>
        <v>0</v>
      </c>
      <c r="E529" s="51">
        <f t="shared" si="149"/>
        <v>0</v>
      </c>
      <c r="F529" s="52" t="str">
        <f t="shared" si="119"/>
        <v>-</v>
      </c>
    </row>
    <row r="530" spans="1:6" ht="23.1"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3.1" x14ac:dyDescent="0.2">
      <c r="A535" s="53">
        <v>512</v>
      </c>
      <c r="B535" s="232" t="s">
        <v>1076</v>
      </c>
      <c r="C535" s="50" t="s">
        <v>1077</v>
      </c>
      <c r="D535" s="51">
        <f t="shared" ref="D535:E535" si="151">SUM(D536:D537)</f>
        <v>0</v>
      </c>
      <c r="E535" s="51">
        <f t="shared" si="151"/>
        <v>0</v>
      </c>
      <c r="F535" s="52" t="str">
        <f t="shared" si="119"/>
        <v>-</v>
      </c>
    </row>
    <row r="536" spans="1:6" ht="11.55" x14ac:dyDescent="0.2">
      <c r="A536" s="53">
        <v>5121</v>
      </c>
      <c r="B536" s="85" t="s">
        <v>1078</v>
      </c>
      <c r="C536" s="50" t="s">
        <v>1079</v>
      </c>
      <c r="D536" s="242">
        <v>0</v>
      </c>
      <c r="E536" s="242"/>
      <c r="F536" s="52" t="str">
        <f t="shared" si="119"/>
        <v>-</v>
      </c>
    </row>
    <row r="537" spans="1:6" ht="11.55" x14ac:dyDescent="0.2">
      <c r="A537" s="53">
        <v>5122</v>
      </c>
      <c r="B537" s="85" t="s">
        <v>1080</v>
      </c>
      <c r="C537" s="50" t="s">
        <v>1081</v>
      </c>
      <c r="D537" s="242">
        <v>0</v>
      </c>
      <c r="E537" s="242"/>
      <c r="F537" s="52" t="str">
        <f t="shared" si="119"/>
        <v>-</v>
      </c>
    </row>
    <row r="538" spans="1:6" ht="23.1"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3.1"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1.55"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3.1"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3.1"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3.1"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3.1" x14ac:dyDescent="0.2">
      <c r="A587" s="53">
        <v>533</v>
      </c>
      <c r="B587" s="85" t="s">
        <v>1172</v>
      </c>
      <c r="C587" s="50" t="s">
        <v>1173</v>
      </c>
      <c r="D587" s="51">
        <f t="shared" ref="D587:E587" si="165">SUM(D588:D589)</f>
        <v>0</v>
      </c>
      <c r="E587" s="51">
        <f t="shared" si="165"/>
        <v>0</v>
      </c>
      <c r="F587" s="52" t="str">
        <f t="shared" si="119"/>
        <v>-</v>
      </c>
    </row>
    <row r="588" spans="1:6" ht="23.1"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3.1"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3.1" x14ac:dyDescent="0.2">
      <c r="A593" s="53">
        <v>54</v>
      </c>
      <c r="B593" s="232" t="s">
        <v>1183</v>
      </c>
      <c r="C593" s="50" t="s">
        <v>1184</v>
      </c>
      <c r="D593" s="51">
        <f t="shared" ref="D593:E593" si="167">D594+D599+D603+D605+D612+D617</f>
        <v>0</v>
      </c>
      <c r="E593" s="51">
        <f t="shared" si="167"/>
        <v>0</v>
      </c>
      <c r="F593" s="52" t="str">
        <f t="shared" si="119"/>
        <v>-</v>
      </c>
    </row>
    <row r="594" spans="1:6" ht="23.1"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3.1"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1.55" x14ac:dyDescent="0.2">
      <c r="A601" s="53">
        <v>5423</v>
      </c>
      <c r="B601" s="85" t="s">
        <v>1199</v>
      </c>
      <c r="C601" s="50" t="s">
        <v>1200</v>
      </c>
      <c r="D601" s="242">
        <v>0</v>
      </c>
      <c r="E601" s="242"/>
      <c r="F601" s="52" t="str">
        <f t="shared" si="119"/>
        <v>-</v>
      </c>
    </row>
    <row r="602" spans="1:6" ht="23.1" x14ac:dyDescent="0.2">
      <c r="A602" s="53">
        <v>5424</v>
      </c>
      <c r="B602" s="85" t="s">
        <v>1201</v>
      </c>
      <c r="C602" s="50" t="s">
        <v>1202</v>
      </c>
      <c r="D602" s="242">
        <v>0</v>
      </c>
      <c r="E602" s="242"/>
      <c r="F602" s="52" t="str">
        <f t="shared" si="119"/>
        <v>-</v>
      </c>
    </row>
    <row r="603" spans="1:6" ht="23.1"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3.1" x14ac:dyDescent="0.2">
      <c r="A605" s="53">
        <v>544</v>
      </c>
      <c r="B605" s="85" t="s">
        <v>1207</v>
      </c>
      <c r="C605" s="50" t="s">
        <v>1208</v>
      </c>
      <c r="D605" s="51">
        <f t="shared" ref="D605:E605" si="171">SUM(D606:D611)</f>
        <v>0</v>
      </c>
      <c r="E605" s="51">
        <f t="shared" si="171"/>
        <v>0</v>
      </c>
      <c r="F605" s="52" t="str">
        <f t="shared" si="119"/>
        <v>-</v>
      </c>
    </row>
    <row r="606" spans="1:6" ht="23.1" x14ac:dyDescent="0.2">
      <c r="A606" s="53">
        <v>5443</v>
      </c>
      <c r="B606" s="85" t="s">
        <v>1209</v>
      </c>
      <c r="C606" s="50" t="s">
        <v>1210</v>
      </c>
      <c r="D606" s="242">
        <v>0</v>
      </c>
      <c r="E606" s="242"/>
      <c r="F606" s="52" t="str">
        <f t="shared" si="119"/>
        <v>-</v>
      </c>
    </row>
    <row r="607" spans="1:6" ht="23.1" x14ac:dyDescent="0.2">
      <c r="A607" s="53">
        <v>5444</v>
      </c>
      <c r="B607" s="232" t="s">
        <v>1211</v>
      </c>
      <c r="C607" s="50" t="s">
        <v>1212</v>
      </c>
      <c r="D607" s="242">
        <v>0</v>
      </c>
      <c r="E607" s="242"/>
      <c r="F607" s="52" t="str">
        <f t="shared" si="119"/>
        <v>-</v>
      </c>
    </row>
    <row r="608" spans="1:6" ht="23.1"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1.55" x14ac:dyDescent="0.2">
      <c r="A611" s="53">
        <v>5448</v>
      </c>
      <c r="B611" s="85" t="s">
        <v>1219</v>
      </c>
      <c r="C611" s="50" t="s">
        <v>1220</v>
      </c>
      <c r="D611" s="242">
        <v>0</v>
      </c>
      <c r="E611" s="242"/>
      <c r="F611" s="52" t="str">
        <f t="shared" si="119"/>
        <v>-</v>
      </c>
    </row>
    <row r="612" spans="1:6" ht="23.1" x14ac:dyDescent="0.2">
      <c r="A612" s="53">
        <v>545</v>
      </c>
      <c r="B612" s="85" t="s">
        <v>1221</v>
      </c>
      <c r="C612" s="50" t="s">
        <v>1222</v>
      </c>
      <c r="D612" s="51">
        <f t="shared" ref="D612:E612" si="172">SUM(D613:D616)</f>
        <v>0</v>
      </c>
      <c r="E612" s="51">
        <f t="shared" si="172"/>
        <v>0</v>
      </c>
      <c r="F612" s="52" t="str">
        <f t="shared" si="119"/>
        <v>-</v>
      </c>
    </row>
    <row r="613" spans="1:6" ht="23.1"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1.55"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3.1" x14ac:dyDescent="0.2">
      <c r="A623" s="53">
        <v>5476</v>
      </c>
      <c r="B623" s="85" t="s">
        <v>1243</v>
      </c>
      <c r="C623" s="50" t="s">
        <v>1244</v>
      </c>
      <c r="D623" s="242">
        <v>0</v>
      </c>
      <c r="E623" s="242"/>
      <c r="F623" s="52" t="str">
        <f t="shared" si="119"/>
        <v>-</v>
      </c>
    </row>
    <row r="624" spans="1:6" ht="23.1"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1.55"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698041.02</v>
      </c>
      <c r="E639" s="51">
        <f t="shared" si="180"/>
        <v>797633.44000000006</v>
      </c>
      <c r="F639" s="52">
        <f t="shared" si="119"/>
        <v>114.26741654809913</v>
      </c>
    </row>
    <row r="640" spans="1:6" ht="12.75" customHeight="1" x14ac:dyDescent="0.2">
      <c r="A640" s="53" t="s">
        <v>608</v>
      </c>
      <c r="B640" s="85" t="s">
        <v>1277</v>
      </c>
      <c r="C640" s="50" t="s">
        <v>1278</v>
      </c>
      <c r="D640" s="51">
        <f t="shared" ref="D640:E640" si="181">D413+D528</f>
        <v>689796.02999999991</v>
      </c>
      <c r="E640" s="51">
        <f t="shared" si="181"/>
        <v>800720.04</v>
      </c>
      <c r="F640" s="52">
        <f t="shared" si="119"/>
        <v>116.08069707214756</v>
      </c>
    </row>
    <row r="641" spans="1:6" ht="12.75" customHeight="1" x14ac:dyDescent="0.2">
      <c r="A641" s="53" t="s">
        <v>608</v>
      </c>
      <c r="B641" s="85" t="s">
        <v>1279</v>
      </c>
      <c r="C641" s="50" t="s">
        <v>1280</v>
      </c>
      <c r="D641" s="51">
        <f t="shared" ref="D641:E641" si="182">IF(D639&gt;=D640,D639-D640,0)</f>
        <v>8244.9900000001071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3086.5999999999767</v>
      </c>
      <c r="F642" s="52" t="str">
        <f t="shared" si="119"/>
        <v>-</v>
      </c>
    </row>
    <row r="643" spans="1:6" ht="23.1" x14ac:dyDescent="0.2">
      <c r="A643" s="60" t="s">
        <v>1283</v>
      </c>
      <c r="B643" s="85" t="s">
        <v>1284</v>
      </c>
      <c r="C643" s="61" t="s">
        <v>1283</v>
      </c>
      <c r="D643" s="51">
        <f t="shared" ref="D643:E643" si="184">IF(D416-D417+D637-D638&gt;=0,D416-D417+D637-D638,0)</f>
        <v>0</v>
      </c>
      <c r="E643" s="51">
        <f t="shared" si="184"/>
        <v>1618.0600000000004</v>
      </c>
      <c r="F643" s="52" t="str">
        <f t="shared" si="119"/>
        <v>-</v>
      </c>
    </row>
    <row r="644" spans="1:6" ht="23.1" x14ac:dyDescent="0.2">
      <c r="A644" s="60" t="s">
        <v>1285</v>
      </c>
      <c r="B644" s="85" t="s">
        <v>1286</v>
      </c>
      <c r="C644" s="61" t="s">
        <v>1285</v>
      </c>
      <c r="D644" s="51">
        <f t="shared" ref="D644:E644" si="185">IF(D417-D416+D638-D637&gt;=0,D417-D416+D638-D637,0)</f>
        <v>6626.9400000000005</v>
      </c>
      <c r="E644" s="51">
        <f t="shared" si="185"/>
        <v>0</v>
      </c>
      <c r="F644" s="52">
        <f t="shared" si="119"/>
        <v>0</v>
      </c>
    </row>
    <row r="645" spans="1:6" ht="23.1" x14ac:dyDescent="0.2">
      <c r="A645" s="53" t="s">
        <v>608</v>
      </c>
      <c r="B645" s="85" t="s">
        <v>1287</v>
      </c>
      <c r="C645" s="50" t="s">
        <v>1288</v>
      </c>
      <c r="D645" s="51">
        <f t="shared" ref="D645:E645" si="186">IF(D641+D643-D642-D644&gt;=0,D641+D643-D642-D644,0)</f>
        <v>1618.0500000001066</v>
      </c>
      <c r="E645" s="51">
        <f t="shared" si="186"/>
        <v>0</v>
      </c>
      <c r="F645" s="52">
        <f t="shared" si="119"/>
        <v>0</v>
      </c>
    </row>
    <row r="646" spans="1:6" ht="23.1" x14ac:dyDescent="0.2">
      <c r="A646" s="53" t="s">
        <v>608</v>
      </c>
      <c r="B646" s="85" t="s">
        <v>1289</v>
      </c>
      <c r="C646" s="50" t="s">
        <v>1290</v>
      </c>
      <c r="D646" s="51">
        <f t="shared" ref="D646:E646" si="187">IF(D642+D644-D641-D643&gt;=0,D642+D644-D641-D643,0)</f>
        <v>0</v>
      </c>
      <c r="E646" s="51">
        <f t="shared" si="187"/>
        <v>1468.5399999999763</v>
      </c>
      <c r="F646" s="52" t="str">
        <f t="shared" si="119"/>
        <v>-</v>
      </c>
    </row>
    <row r="647" spans="1:6" ht="23.1" x14ac:dyDescent="0.2">
      <c r="A647" s="55" t="s">
        <v>1291</v>
      </c>
      <c r="B647" s="233" t="s">
        <v>1292</v>
      </c>
      <c r="C647" s="56" t="s">
        <v>1291</v>
      </c>
      <c r="D647" s="243">
        <v>47490.83</v>
      </c>
      <c r="E647" s="243">
        <v>55185.599999999999</v>
      </c>
      <c r="F647" s="57">
        <f t="shared" si="119"/>
        <v>116.20264375248863</v>
      </c>
    </row>
    <row r="648" spans="1:6" s="75" customFormat="1" ht="20.05"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60277.440000000002</v>
      </c>
      <c r="E650" s="242">
        <v>12974.18</v>
      </c>
      <c r="F650" s="52">
        <f t="shared" si="188"/>
        <v>21.524105867800621</v>
      </c>
    </row>
    <row r="651" spans="1:6" ht="12.75" customHeight="1" x14ac:dyDescent="0.2">
      <c r="A651" s="53" t="s">
        <v>1298</v>
      </c>
      <c r="B651" s="85" t="s">
        <v>1299</v>
      </c>
      <c r="C651" s="50" t="s">
        <v>1298</v>
      </c>
      <c r="D651" s="242">
        <v>60277.440000000002</v>
      </c>
      <c r="E651" s="242">
        <v>12974.18</v>
      </c>
      <c r="F651" s="52">
        <f t="shared" si="188"/>
        <v>21.524105867800621</v>
      </c>
    </row>
    <row r="652" spans="1:6" ht="23.1" x14ac:dyDescent="0.2">
      <c r="A652" s="53">
        <v>11</v>
      </c>
      <c r="B652" s="85" t="s">
        <v>1300</v>
      </c>
      <c r="C652" s="50" t="s">
        <v>1301</v>
      </c>
      <c r="D652" s="51">
        <f t="shared" ref="D652:E652" si="189">+D649+D650-D651</f>
        <v>0</v>
      </c>
      <c r="E652" s="51">
        <f t="shared" si="189"/>
        <v>0</v>
      </c>
      <c r="F652" s="52" t="str">
        <f t="shared" si="188"/>
        <v>-</v>
      </c>
    </row>
    <row r="653" spans="1:6" ht="23.1" x14ac:dyDescent="0.2">
      <c r="A653" s="53" t="s">
        <v>608</v>
      </c>
      <c r="B653" s="85" t="s">
        <v>1302</v>
      </c>
      <c r="C653" s="50" t="s">
        <v>1303</v>
      </c>
      <c r="D653" s="262">
        <v>0</v>
      </c>
      <c r="E653" s="262"/>
      <c r="F653" s="52" t="str">
        <f t="shared" si="188"/>
        <v>-</v>
      </c>
    </row>
    <row r="654" spans="1:6" ht="23.1" x14ac:dyDescent="0.2">
      <c r="A654" s="53" t="s">
        <v>608</v>
      </c>
      <c r="B654" s="85" t="s">
        <v>1304</v>
      </c>
      <c r="C654" s="50" t="s">
        <v>1305</v>
      </c>
      <c r="D654" s="262">
        <v>32</v>
      </c>
      <c r="E654" s="262">
        <v>31</v>
      </c>
      <c r="F654" s="52">
        <f t="shared" si="188"/>
        <v>96.875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23</v>
      </c>
      <c r="F656" s="52">
        <f t="shared" si="188"/>
        <v>100</v>
      </c>
    </row>
    <row r="657" spans="1:6" ht="23.1"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3.1"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3.1" x14ac:dyDescent="0.2">
      <c r="A674" s="53">
        <v>63426</v>
      </c>
      <c r="B674" s="232" t="s">
        <v>1345</v>
      </c>
      <c r="C674" s="50" t="s">
        <v>1346</v>
      </c>
      <c r="D674" s="242">
        <v>0</v>
      </c>
      <c r="E674" s="242"/>
      <c r="F674" s="52" t="str">
        <f t="shared" si="188"/>
        <v>-</v>
      </c>
    </row>
    <row r="675" spans="1:6" ht="23.1" x14ac:dyDescent="0.2">
      <c r="A675" s="53">
        <v>63612</v>
      </c>
      <c r="B675" s="232" t="s">
        <v>1347</v>
      </c>
      <c r="C675" s="50" t="s">
        <v>1348</v>
      </c>
      <c r="D675" s="242">
        <v>577430.59</v>
      </c>
      <c r="E675" s="242">
        <v>719425.17</v>
      </c>
      <c r="F675" s="52">
        <f t="shared" si="188"/>
        <v>124.59076163595699</v>
      </c>
    </row>
    <row r="676" spans="1:6" ht="23.1" x14ac:dyDescent="0.2">
      <c r="A676" s="53">
        <v>63613</v>
      </c>
      <c r="B676" s="232" t="s">
        <v>1349</v>
      </c>
      <c r="C676" s="50" t="s">
        <v>1350</v>
      </c>
      <c r="D676" s="242">
        <v>0</v>
      </c>
      <c r="E676" s="242"/>
      <c r="F676" s="52" t="str">
        <f t="shared" si="188"/>
        <v>-</v>
      </c>
    </row>
    <row r="677" spans="1:6" ht="23.1" x14ac:dyDescent="0.2">
      <c r="A677" s="53">
        <v>63622</v>
      </c>
      <c r="B677" s="232" t="s">
        <v>1351</v>
      </c>
      <c r="C677" s="50" t="s">
        <v>1352</v>
      </c>
      <c r="D677" s="242">
        <v>6493.32</v>
      </c>
      <c r="E677" s="242">
        <v>6547.36</v>
      </c>
      <c r="F677" s="52">
        <f t="shared" si="188"/>
        <v>100.83223990192998</v>
      </c>
    </row>
    <row r="678" spans="1:6" ht="23.1"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3.1" x14ac:dyDescent="0.2">
      <c r="A684" s="53">
        <v>63716</v>
      </c>
      <c r="B684" s="232" t="s">
        <v>1360</v>
      </c>
      <c r="C684" s="54">
        <v>63716</v>
      </c>
      <c r="D684" s="242">
        <v>0</v>
      </c>
      <c r="E684" s="242"/>
      <c r="F684" s="52" t="str">
        <f t="shared" si="188"/>
        <v>-</v>
      </c>
    </row>
    <row r="685" spans="1:6" ht="23.1" x14ac:dyDescent="0.2">
      <c r="A685" s="53">
        <v>63717</v>
      </c>
      <c r="B685" s="232" t="s">
        <v>1361</v>
      </c>
      <c r="C685" s="54">
        <v>63717</v>
      </c>
      <c r="D685" s="242">
        <v>0</v>
      </c>
      <c r="E685" s="242"/>
      <c r="F685" s="52" t="str">
        <f t="shared" si="188"/>
        <v>-</v>
      </c>
    </row>
    <row r="686" spans="1:6" ht="23.1" x14ac:dyDescent="0.2">
      <c r="A686" s="53">
        <v>63721</v>
      </c>
      <c r="B686" s="232" t="s">
        <v>1362</v>
      </c>
      <c r="C686" s="54">
        <v>63721</v>
      </c>
      <c r="D686" s="242">
        <v>0</v>
      </c>
      <c r="E686" s="242"/>
      <c r="F686" s="52" t="str">
        <f t="shared" si="188"/>
        <v>-</v>
      </c>
    </row>
    <row r="687" spans="1:6" ht="23.1"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3.1" x14ac:dyDescent="0.2">
      <c r="A692" s="53">
        <v>63727</v>
      </c>
      <c r="B692" s="232" t="s">
        <v>1368</v>
      </c>
      <c r="C692" s="54">
        <v>63727</v>
      </c>
      <c r="D692" s="242">
        <v>0</v>
      </c>
      <c r="E692" s="242"/>
      <c r="F692" s="52" t="str">
        <f t="shared" si="188"/>
        <v>-</v>
      </c>
    </row>
    <row r="693" spans="1:6" ht="23.1"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3.1" x14ac:dyDescent="0.2">
      <c r="A696" s="53" t="s">
        <v>1374</v>
      </c>
      <c r="B696" s="232" t="s">
        <v>1375</v>
      </c>
      <c r="C696" s="50" t="s">
        <v>1374</v>
      </c>
      <c r="D696" s="242">
        <v>0</v>
      </c>
      <c r="E696" s="242"/>
      <c r="F696" s="52" t="str">
        <f t="shared" si="188"/>
        <v>-</v>
      </c>
    </row>
    <row r="697" spans="1:6" ht="11.55"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3.1" x14ac:dyDescent="0.2">
      <c r="A700" s="53" t="s">
        <v>1382</v>
      </c>
      <c r="B700" s="232" t="s">
        <v>1383</v>
      </c>
      <c r="C700" s="50" t="s">
        <v>1382</v>
      </c>
      <c r="D700" s="242">
        <v>0</v>
      </c>
      <c r="E700" s="242"/>
      <c r="F700" s="52" t="str">
        <f t="shared" si="188"/>
        <v>-</v>
      </c>
    </row>
    <row r="701" spans="1:6" ht="23.1"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3.1" x14ac:dyDescent="0.2">
      <c r="A708" s="53">
        <v>64376</v>
      </c>
      <c r="B708" s="232" t="s">
        <v>1398</v>
      </c>
      <c r="C708" s="50" t="s">
        <v>1399</v>
      </c>
      <c r="D708" s="242">
        <v>0</v>
      </c>
      <c r="E708" s="242"/>
      <c r="F708" s="52" t="str">
        <f t="shared" si="188"/>
        <v>-</v>
      </c>
    </row>
    <row r="709" spans="1:6" ht="23.1"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353.44</v>
      </c>
      <c r="E712" s="242"/>
      <c r="F712" s="52">
        <f t="shared" si="188"/>
        <v>0</v>
      </c>
    </row>
    <row r="713" spans="1:6" ht="23.1" x14ac:dyDescent="0.2">
      <c r="A713" s="53">
        <v>66341</v>
      </c>
      <c r="B713" s="85" t="s">
        <v>1408</v>
      </c>
      <c r="C713" s="54">
        <v>66341</v>
      </c>
      <c r="D713" s="242">
        <v>0</v>
      </c>
      <c r="E713" s="242"/>
      <c r="F713" s="52" t="str">
        <f t="shared" si="188"/>
        <v>-</v>
      </c>
    </row>
    <row r="714" spans="1:6" ht="23.1" x14ac:dyDescent="0.2">
      <c r="A714" s="53">
        <v>66342</v>
      </c>
      <c r="B714" s="85" t="s">
        <v>1409</v>
      </c>
      <c r="C714" s="54">
        <v>66342</v>
      </c>
      <c r="D714" s="242">
        <v>0</v>
      </c>
      <c r="E714" s="242"/>
      <c r="F714" s="52" t="str">
        <f t="shared" si="188"/>
        <v>-</v>
      </c>
    </row>
    <row r="715" spans="1:6" ht="11.55"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1431.59</v>
      </c>
      <c r="E717" s="242"/>
      <c r="F717" s="52">
        <f t="shared" si="188"/>
        <v>0</v>
      </c>
    </row>
    <row r="718" spans="1:6" ht="12.75" customHeight="1" x14ac:dyDescent="0.2">
      <c r="A718" s="53">
        <v>32121</v>
      </c>
      <c r="B718" s="85" t="s">
        <v>1415</v>
      </c>
      <c r="C718" s="50" t="s">
        <v>1416</v>
      </c>
      <c r="D718" s="242">
        <v>14924.01</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1.55" x14ac:dyDescent="0.2">
      <c r="A741" s="53">
        <v>34224</v>
      </c>
      <c r="B741" s="85" t="s">
        <v>1461</v>
      </c>
      <c r="C741" s="50" t="s">
        <v>1462</v>
      </c>
      <c r="D741" s="242">
        <v>0</v>
      </c>
      <c r="E741" s="242"/>
      <c r="F741" s="52" t="str">
        <f t="shared" si="190"/>
        <v>-</v>
      </c>
    </row>
    <row r="742" spans="1:6" ht="23.1" x14ac:dyDescent="0.2">
      <c r="A742" s="53">
        <v>34233</v>
      </c>
      <c r="B742" s="85" t="s">
        <v>1463</v>
      </c>
      <c r="C742" s="50" t="s">
        <v>1464</v>
      </c>
      <c r="D742" s="242">
        <v>0</v>
      </c>
      <c r="E742" s="242"/>
      <c r="F742" s="52" t="str">
        <f t="shared" si="190"/>
        <v>-</v>
      </c>
    </row>
    <row r="743" spans="1:6" ht="23.1" x14ac:dyDescent="0.2">
      <c r="A743" s="53">
        <v>34234</v>
      </c>
      <c r="B743" s="232" t="s">
        <v>1465</v>
      </c>
      <c r="C743" s="50" t="s">
        <v>1466</v>
      </c>
      <c r="D743" s="242">
        <v>0</v>
      </c>
      <c r="E743" s="242"/>
      <c r="F743" s="52" t="str">
        <f t="shared" si="190"/>
        <v>-</v>
      </c>
    </row>
    <row r="744" spans="1:6" ht="23.1"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3.1"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3.1" x14ac:dyDescent="0.2">
      <c r="A756" s="53">
        <v>34286</v>
      </c>
      <c r="B756" s="232" t="s">
        <v>1491</v>
      </c>
      <c r="C756" s="50" t="s">
        <v>1492</v>
      </c>
      <c r="D756" s="242">
        <v>0</v>
      </c>
      <c r="E756" s="242"/>
      <c r="F756" s="52" t="str">
        <f t="shared" si="190"/>
        <v>-</v>
      </c>
    </row>
    <row r="757" spans="1:6" ht="23.1"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3.1"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1.55" x14ac:dyDescent="0.2">
      <c r="A773" s="53">
        <v>36328</v>
      </c>
      <c r="B773" s="85" t="s">
        <v>1525</v>
      </c>
      <c r="C773" s="50" t="s">
        <v>1526</v>
      </c>
      <c r="D773" s="242">
        <v>0</v>
      </c>
      <c r="E773" s="242"/>
      <c r="F773" s="52" t="str">
        <f t="shared" si="190"/>
        <v>-</v>
      </c>
    </row>
    <row r="774" spans="1:6" ht="23.1"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3.1" x14ac:dyDescent="0.2">
      <c r="A779" s="53" t="s">
        <v>1537</v>
      </c>
      <c r="B779" s="232" t="s">
        <v>1538</v>
      </c>
      <c r="C779" s="54" t="s">
        <v>1537</v>
      </c>
      <c r="D779" s="242">
        <v>0</v>
      </c>
      <c r="E779" s="242"/>
      <c r="F779" s="52" t="str">
        <f t="shared" si="190"/>
        <v>-</v>
      </c>
    </row>
    <row r="780" spans="1:6" ht="23.1"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1.55"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3.1" x14ac:dyDescent="0.2">
      <c r="A785" s="53" t="s">
        <v>1549</v>
      </c>
      <c r="B785" s="232" t="s">
        <v>1550</v>
      </c>
      <c r="C785" s="54" t="s">
        <v>1549</v>
      </c>
      <c r="D785" s="242">
        <v>0</v>
      </c>
      <c r="E785" s="242"/>
      <c r="F785" s="52" t="str">
        <f t="shared" si="190"/>
        <v>-</v>
      </c>
    </row>
    <row r="786" spans="1:6" ht="23.1" x14ac:dyDescent="0.2">
      <c r="A786" s="53" t="s">
        <v>1551</v>
      </c>
      <c r="B786" s="232" t="s">
        <v>1552</v>
      </c>
      <c r="C786" s="54" t="s">
        <v>1551</v>
      </c>
      <c r="D786" s="242">
        <v>0</v>
      </c>
      <c r="E786" s="242"/>
      <c r="F786" s="52" t="str">
        <f t="shared" si="190"/>
        <v>-</v>
      </c>
    </row>
    <row r="787" spans="1:6" ht="23.1" x14ac:dyDescent="0.2">
      <c r="A787" s="53" t="s">
        <v>1553</v>
      </c>
      <c r="B787" s="232" t="s">
        <v>1554</v>
      </c>
      <c r="C787" s="54" t="s">
        <v>1553</v>
      </c>
      <c r="D787" s="242">
        <v>0</v>
      </c>
      <c r="E787" s="242"/>
      <c r="F787" s="52" t="str">
        <f t="shared" si="190"/>
        <v>-</v>
      </c>
    </row>
    <row r="788" spans="1:6" ht="23.1" x14ac:dyDescent="0.2">
      <c r="A788" s="53" t="s">
        <v>1555</v>
      </c>
      <c r="B788" s="232" t="s">
        <v>1556</v>
      </c>
      <c r="C788" s="54" t="s">
        <v>1555</v>
      </c>
      <c r="D788" s="242">
        <v>0</v>
      </c>
      <c r="E788" s="242"/>
      <c r="F788" s="52" t="str">
        <f t="shared" si="190"/>
        <v>-</v>
      </c>
    </row>
    <row r="789" spans="1:6" ht="23.1" x14ac:dyDescent="0.2">
      <c r="A789" s="53" t="s">
        <v>1557</v>
      </c>
      <c r="B789" s="232" t="s">
        <v>1558</v>
      </c>
      <c r="C789" s="54" t="s">
        <v>1557</v>
      </c>
      <c r="D789" s="242">
        <v>0</v>
      </c>
      <c r="E789" s="242"/>
      <c r="F789" s="52" t="str">
        <f t="shared" si="190"/>
        <v>-</v>
      </c>
    </row>
    <row r="790" spans="1:6" ht="23.1" x14ac:dyDescent="0.2">
      <c r="A790" s="53" t="s">
        <v>1559</v>
      </c>
      <c r="B790" s="85" t="s">
        <v>1560</v>
      </c>
      <c r="C790" s="50" t="s">
        <v>1559</v>
      </c>
      <c r="D790" s="242">
        <v>0</v>
      </c>
      <c r="E790" s="242"/>
      <c r="F790" s="52" t="str">
        <f t="shared" si="190"/>
        <v>-</v>
      </c>
    </row>
    <row r="791" spans="1:6" ht="23.1" x14ac:dyDescent="0.2">
      <c r="A791" s="53" t="s">
        <v>1561</v>
      </c>
      <c r="B791" s="85" t="s">
        <v>1562</v>
      </c>
      <c r="C791" s="50" t="s">
        <v>1561</v>
      </c>
      <c r="D791" s="242">
        <v>0</v>
      </c>
      <c r="E791" s="242"/>
      <c r="F791" s="52" t="str">
        <f t="shared" si="190"/>
        <v>-</v>
      </c>
    </row>
    <row r="792" spans="1:6" ht="23.1" x14ac:dyDescent="0.2">
      <c r="A792" s="53" t="s">
        <v>1563</v>
      </c>
      <c r="B792" s="85" t="s">
        <v>1564</v>
      </c>
      <c r="C792" s="50" t="s">
        <v>1563</v>
      </c>
      <c r="D792" s="242">
        <v>0</v>
      </c>
      <c r="E792" s="242"/>
      <c r="F792" s="52" t="str">
        <f t="shared" si="190"/>
        <v>-</v>
      </c>
    </row>
    <row r="793" spans="1:6" ht="23.1"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3.1" x14ac:dyDescent="0.2">
      <c r="A797" s="53" t="s">
        <v>1573</v>
      </c>
      <c r="B797" s="85" t="s">
        <v>1574</v>
      </c>
      <c r="C797" s="50" t="s">
        <v>1573</v>
      </c>
      <c r="D797" s="242">
        <v>0</v>
      </c>
      <c r="E797" s="242"/>
      <c r="F797" s="52" t="str">
        <f t="shared" si="190"/>
        <v>-</v>
      </c>
    </row>
    <row r="798" spans="1:6" ht="23.1" x14ac:dyDescent="0.2">
      <c r="A798" s="53" t="s">
        <v>1575</v>
      </c>
      <c r="B798" s="85" t="s">
        <v>1576</v>
      </c>
      <c r="C798" s="50" t="s">
        <v>1575</v>
      </c>
      <c r="D798" s="242">
        <v>0</v>
      </c>
      <c r="E798" s="242"/>
      <c r="F798" s="52" t="str">
        <f t="shared" si="190"/>
        <v>-</v>
      </c>
    </row>
    <row r="799" spans="1:6" ht="23.1" x14ac:dyDescent="0.2">
      <c r="A799" s="53" t="s">
        <v>1577</v>
      </c>
      <c r="B799" s="85" t="s">
        <v>1578</v>
      </c>
      <c r="C799" s="50" t="s">
        <v>1577</v>
      </c>
      <c r="D799" s="242">
        <v>0</v>
      </c>
      <c r="E799" s="242"/>
      <c r="F799" s="52" t="str">
        <f t="shared" si="190"/>
        <v>-</v>
      </c>
    </row>
    <row r="800" spans="1:6" ht="23.1" x14ac:dyDescent="0.2">
      <c r="A800" s="53" t="s">
        <v>1579</v>
      </c>
      <c r="B800" s="85" t="s">
        <v>1580</v>
      </c>
      <c r="C800" s="50" t="s">
        <v>1579</v>
      </c>
      <c r="D800" s="242">
        <v>0</v>
      </c>
      <c r="E800" s="242"/>
      <c r="F800" s="52" t="str">
        <f t="shared" si="190"/>
        <v>-</v>
      </c>
    </row>
    <row r="801" spans="1:6" ht="23.1" x14ac:dyDescent="0.2">
      <c r="A801" s="53" t="s">
        <v>1581</v>
      </c>
      <c r="B801" s="85" t="s">
        <v>1582</v>
      </c>
      <c r="C801" s="50" t="s">
        <v>1581</v>
      </c>
      <c r="D801" s="242">
        <v>0</v>
      </c>
      <c r="E801" s="242"/>
      <c r="F801" s="52" t="str">
        <f t="shared" si="190"/>
        <v>-</v>
      </c>
    </row>
    <row r="802" spans="1:6" ht="23.1" x14ac:dyDescent="0.2">
      <c r="A802" s="53" t="s">
        <v>1583</v>
      </c>
      <c r="B802" s="85" t="s">
        <v>1584</v>
      </c>
      <c r="C802" s="50" t="s">
        <v>1583</v>
      </c>
      <c r="D802" s="242">
        <v>0</v>
      </c>
      <c r="E802" s="242"/>
      <c r="F802" s="52" t="str">
        <f t="shared" si="190"/>
        <v>-</v>
      </c>
    </row>
    <row r="803" spans="1:6" ht="11.55"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3.1" x14ac:dyDescent="0.2">
      <c r="A806" s="53" t="s">
        <v>1591</v>
      </c>
      <c r="B806" s="85" t="s">
        <v>1592</v>
      </c>
      <c r="C806" s="50" t="s">
        <v>1591</v>
      </c>
      <c r="D806" s="242">
        <v>0</v>
      </c>
      <c r="E806" s="242"/>
      <c r="F806" s="52" t="str">
        <f t="shared" si="190"/>
        <v>-</v>
      </c>
    </row>
    <row r="807" spans="1:6" ht="23.1"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3.1"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3.1" x14ac:dyDescent="0.2">
      <c r="A843" s="53" t="s">
        <v>1664</v>
      </c>
      <c r="B843" s="85" t="s">
        <v>1665</v>
      </c>
      <c r="C843" s="54" t="s">
        <v>1664</v>
      </c>
      <c r="D843" s="242">
        <v>0</v>
      </c>
      <c r="E843" s="242"/>
      <c r="F843" s="52" t="str">
        <f t="shared" si="190"/>
        <v>-</v>
      </c>
    </row>
    <row r="844" spans="1:6" ht="23.1"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3.1"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1.55" x14ac:dyDescent="0.2">
      <c r="A848" s="53">
        <v>81332</v>
      </c>
      <c r="B848" s="85" t="s">
        <v>1674</v>
      </c>
      <c r="C848" s="50" t="s">
        <v>1675</v>
      </c>
      <c r="D848" s="242">
        <v>0</v>
      </c>
      <c r="E848" s="242"/>
      <c r="F848" s="52" t="str">
        <f t="shared" si="190"/>
        <v>-</v>
      </c>
    </row>
    <row r="849" spans="1:6" ht="23.1"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3.1" x14ac:dyDescent="0.2">
      <c r="A852" s="53">
        <v>81532</v>
      </c>
      <c r="B852" s="232" t="s">
        <v>1682</v>
      </c>
      <c r="C852" s="50" t="s">
        <v>1683</v>
      </c>
      <c r="D852" s="242">
        <v>0</v>
      </c>
      <c r="E852" s="242"/>
      <c r="F852" s="52" t="str">
        <f t="shared" si="190"/>
        <v>-</v>
      </c>
    </row>
    <row r="853" spans="1:6" ht="23.1" x14ac:dyDescent="0.2">
      <c r="A853" s="53">
        <v>81542</v>
      </c>
      <c r="B853" s="232" t="s">
        <v>1684</v>
      </c>
      <c r="C853" s="50" t="s">
        <v>1685</v>
      </c>
      <c r="D853" s="242">
        <v>0</v>
      </c>
      <c r="E853" s="242"/>
      <c r="F853" s="52" t="str">
        <f t="shared" si="190"/>
        <v>-</v>
      </c>
    </row>
    <row r="854" spans="1:6" ht="23.1" x14ac:dyDescent="0.2">
      <c r="A854" s="53">
        <v>81552</v>
      </c>
      <c r="B854" s="85" t="s">
        <v>1686</v>
      </c>
      <c r="C854" s="50" t="s">
        <v>1687</v>
      </c>
      <c r="D854" s="242">
        <v>0</v>
      </c>
      <c r="E854" s="242"/>
      <c r="F854" s="52" t="str">
        <f t="shared" si="190"/>
        <v>-</v>
      </c>
    </row>
    <row r="855" spans="1:6" ht="23.1" x14ac:dyDescent="0.2">
      <c r="A855" s="53">
        <v>81631</v>
      </c>
      <c r="B855" s="232" t="s">
        <v>1688</v>
      </c>
      <c r="C855" s="50" t="s">
        <v>1689</v>
      </c>
      <c r="D855" s="242">
        <v>0</v>
      </c>
      <c r="E855" s="242"/>
      <c r="F855" s="52" t="str">
        <f t="shared" si="190"/>
        <v>-</v>
      </c>
    </row>
    <row r="856" spans="1:6" ht="23.1"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3.1" x14ac:dyDescent="0.2">
      <c r="A869" s="53">
        <v>81761</v>
      </c>
      <c r="B869" s="232" t="s">
        <v>1716</v>
      </c>
      <c r="C869" s="50" t="s">
        <v>1717</v>
      </c>
      <c r="D869" s="242">
        <v>0</v>
      </c>
      <c r="E869" s="242"/>
      <c r="F869" s="52" t="str">
        <f t="shared" si="190"/>
        <v>-</v>
      </c>
    </row>
    <row r="870" spans="1:6" ht="23.1" x14ac:dyDescent="0.2">
      <c r="A870" s="53">
        <v>81762</v>
      </c>
      <c r="B870" s="232" t="s">
        <v>1718</v>
      </c>
      <c r="C870" s="50" t="s">
        <v>1719</v>
      </c>
      <c r="D870" s="242">
        <v>0</v>
      </c>
      <c r="E870" s="242"/>
      <c r="F870" s="52" t="str">
        <f t="shared" si="190"/>
        <v>-</v>
      </c>
    </row>
    <row r="871" spans="1:6" ht="23.1" x14ac:dyDescent="0.2">
      <c r="A871" s="53">
        <v>81771</v>
      </c>
      <c r="B871" s="85" t="s">
        <v>1720</v>
      </c>
      <c r="C871" s="50" t="s">
        <v>1721</v>
      </c>
      <c r="D871" s="242">
        <v>0</v>
      </c>
      <c r="E871" s="242"/>
      <c r="F871" s="52" t="str">
        <f t="shared" si="190"/>
        <v>-</v>
      </c>
    </row>
    <row r="872" spans="1:6" ht="23.1"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1.55" x14ac:dyDescent="0.2">
      <c r="A882" s="53">
        <v>84242</v>
      </c>
      <c r="B882" s="85" t="s">
        <v>1742</v>
      </c>
      <c r="C882" s="50" t="s">
        <v>1743</v>
      </c>
      <c r="D882" s="242">
        <v>0</v>
      </c>
      <c r="E882" s="242"/>
      <c r="F882" s="52" t="str">
        <f t="shared" si="190"/>
        <v>-</v>
      </c>
    </row>
    <row r="883" spans="1:6" ht="11.55"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3.1" x14ac:dyDescent="0.2">
      <c r="A885" s="53">
        <v>84431</v>
      </c>
      <c r="B885" s="85" t="s">
        <v>1748</v>
      </c>
      <c r="C885" s="50" t="s">
        <v>1749</v>
      </c>
      <c r="D885" s="242">
        <v>0</v>
      </c>
      <c r="E885" s="242"/>
      <c r="F885" s="52" t="str">
        <f t="shared" si="190"/>
        <v>-</v>
      </c>
    </row>
    <row r="886" spans="1:6" ht="11.55" x14ac:dyDescent="0.2">
      <c r="A886" s="53">
        <v>84432</v>
      </c>
      <c r="B886" s="85" t="s">
        <v>1750</v>
      </c>
      <c r="C886" s="50" t="s">
        <v>1751</v>
      </c>
      <c r="D886" s="242">
        <v>0</v>
      </c>
      <c r="E886" s="242"/>
      <c r="F886" s="52" t="str">
        <f t="shared" si="190"/>
        <v>-</v>
      </c>
    </row>
    <row r="887" spans="1:6" ht="11.55" x14ac:dyDescent="0.2">
      <c r="A887" s="53" t="s">
        <v>1752</v>
      </c>
      <c r="B887" s="85" t="s">
        <v>1753</v>
      </c>
      <c r="C887" s="50" t="s">
        <v>1752</v>
      </c>
      <c r="D887" s="242">
        <v>0</v>
      </c>
      <c r="E887" s="242"/>
      <c r="F887" s="52" t="str">
        <f t="shared" si="190"/>
        <v>-</v>
      </c>
    </row>
    <row r="888" spans="1:6" ht="23.1" x14ac:dyDescent="0.2">
      <c r="A888" s="53">
        <v>84442</v>
      </c>
      <c r="B888" s="85" t="s">
        <v>1754</v>
      </c>
      <c r="C888" s="50" t="s">
        <v>1755</v>
      </c>
      <c r="D888" s="242">
        <v>0</v>
      </c>
      <c r="E888" s="242"/>
      <c r="F888" s="52" t="str">
        <f t="shared" si="190"/>
        <v>-</v>
      </c>
    </row>
    <row r="889" spans="1:6" ht="23.1" x14ac:dyDescent="0.2">
      <c r="A889" s="53">
        <v>84452</v>
      </c>
      <c r="B889" s="232" t="s">
        <v>1756</v>
      </c>
      <c r="C889" s="50" t="s">
        <v>1757</v>
      </c>
      <c r="D889" s="242">
        <v>0</v>
      </c>
      <c r="E889" s="242"/>
      <c r="F889" s="52" t="str">
        <f t="shared" si="190"/>
        <v>-</v>
      </c>
    </row>
    <row r="890" spans="1:6" ht="23.1"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3.1"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3.1" x14ac:dyDescent="0.2">
      <c r="A910" s="53">
        <v>84761</v>
      </c>
      <c r="B910" s="232" t="s">
        <v>1798</v>
      </c>
      <c r="C910" s="50" t="s">
        <v>1799</v>
      </c>
      <c r="D910" s="242">
        <v>0</v>
      </c>
      <c r="E910" s="242"/>
      <c r="F910" s="52" t="str">
        <f t="shared" si="190"/>
        <v>-</v>
      </c>
    </row>
    <row r="911" spans="1:6" ht="23.1" x14ac:dyDescent="0.2">
      <c r="A911" s="53">
        <v>84762</v>
      </c>
      <c r="B911" s="232" t="s">
        <v>1800</v>
      </c>
      <c r="C911" s="50" t="s">
        <v>1801</v>
      </c>
      <c r="D911" s="242">
        <v>0</v>
      </c>
      <c r="E911" s="242"/>
      <c r="F911" s="52" t="str">
        <f t="shared" si="190"/>
        <v>-</v>
      </c>
    </row>
    <row r="912" spans="1:6" ht="23.1" x14ac:dyDescent="0.2">
      <c r="A912" s="53" t="s">
        <v>1802</v>
      </c>
      <c r="B912" s="85" t="s">
        <v>1803</v>
      </c>
      <c r="C912" s="50" t="s">
        <v>1802</v>
      </c>
      <c r="D912" s="242">
        <v>0</v>
      </c>
      <c r="E912" s="242"/>
      <c r="F912" s="52" t="str">
        <f t="shared" si="190"/>
        <v>-</v>
      </c>
    </row>
    <row r="913" spans="1:6" ht="23.1"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3.1"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1.55"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1.55" x14ac:dyDescent="0.2">
      <c r="A921" s="53">
        <v>51532</v>
      </c>
      <c r="B921" s="85" t="s">
        <v>1820</v>
      </c>
      <c r="C921" s="50" t="s">
        <v>1821</v>
      </c>
      <c r="D921" s="242">
        <v>0</v>
      </c>
      <c r="E921" s="242"/>
      <c r="F921" s="52" t="str">
        <f t="shared" si="190"/>
        <v>-</v>
      </c>
    </row>
    <row r="922" spans="1:6" ht="23.1" x14ac:dyDescent="0.2">
      <c r="A922" s="53">
        <v>51542</v>
      </c>
      <c r="B922" s="85" t="s">
        <v>1822</v>
      </c>
      <c r="C922" s="50" t="s">
        <v>1823</v>
      </c>
      <c r="D922" s="242">
        <v>0</v>
      </c>
      <c r="E922" s="242"/>
      <c r="F922" s="52" t="str">
        <f t="shared" si="190"/>
        <v>-</v>
      </c>
    </row>
    <row r="923" spans="1:6" ht="23.1" x14ac:dyDescent="0.2">
      <c r="A923" s="53">
        <v>51552</v>
      </c>
      <c r="B923" s="232" t="s">
        <v>1824</v>
      </c>
      <c r="C923" s="50" t="s">
        <v>1825</v>
      </c>
      <c r="D923" s="242">
        <v>0</v>
      </c>
      <c r="E923" s="242"/>
      <c r="F923" s="52" t="str">
        <f t="shared" si="190"/>
        <v>-</v>
      </c>
    </row>
    <row r="924" spans="1:6" ht="11.55" x14ac:dyDescent="0.2">
      <c r="A924" s="53">
        <v>51631</v>
      </c>
      <c r="B924" s="85" t="s">
        <v>1826</v>
      </c>
      <c r="C924" s="50" t="s">
        <v>1827</v>
      </c>
      <c r="D924" s="242">
        <v>0</v>
      </c>
      <c r="E924" s="242"/>
      <c r="F924" s="52" t="str">
        <f t="shared" si="190"/>
        <v>-</v>
      </c>
    </row>
    <row r="925" spans="1:6" ht="11.55"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3.1" x14ac:dyDescent="0.2">
      <c r="A938" s="53">
        <v>51761</v>
      </c>
      <c r="B938" s="85" t="s">
        <v>1854</v>
      </c>
      <c r="C938" s="50" t="s">
        <v>1855</v>
      </c>
      <c r="D938" s="242">
        <v>0</v>
      </c>
      <c r="E938" s="242"/>
      <c r="F938" s="52" t="str">
        <f t="shared" si="190"/>
        <v>-</v>
      </c>
    </row>
    <row r="939" spans="1:6" ht="23.1" x14ac:dyDescent="0.2">
      <c r="A939" s="53">
        <v>51762</v>
      </c>
      <c r="B939" s="85" t="s">
        <v>1856</v>
      </c>
      <c r="C939" s="50" t="s">
        <v>1857</v>
      </c>
      <c r="D939" s="242">
        <v>0</v>
      </c>
      <c r="E939" s="242"/>
      <c r="F939" s="52" t="str">
        <f t="shared" si="190"/>
        <v>-</v>
      </c>
    </row>
    <row r="940" spans="1:6" ht="23.1" x14ac:dyDescent="0.2">
      <c r="A940" s="53">
        <v>51771</v>
      </c>
      <c r="B940" s="85" t="s">
        <v>1858</v>
      </c>
      <c r="C940" s="50" t="s">
        <v>1859</v>
      </c>
      <c r="D940" s="242">
        <v>0</v>
      </c>
      <c r="E940" s="242"/>
      <c r="F940" s="52" t="str">
        <f t="shared" si="190"/>
        <v>-</v>
      </c>
    </row>
    <row r="941" spans="1:6" ht="23.1" x14ac:dyDescent="0.2">
      <c r="A941" s="53">
        <v>51772</v>
      </c>
      <c r="B941" s="85" t="s">
        <v>1860</v>
      </c>
      <c r="C941" s="50" t="s">
        <v>1861</v>
      </c>
      <c r="D941" s="242">
        <v>0</v>
      </c>
      <c r="E941" s="242"/>
      <c r="F941" s="52" t="str">
        <f t="shared" si="190"/>
        <v>-</v>
      </c>
    </row>
    <row r="942" spans="1:6" ht="11.55" x14ac:dyDescent="0.2">
      <c r="A942" s="53">
        <v>54132</v>
      </c>
      <c r="B942" s="85" t="s">
        <v>1862</v>
      </c>
      <c r="C942" s="50" t="s">
        <v>1863</v>
      </c>
      <c r="D942" s="242">
        <v>0</v>
      </c>
      <c r="E942" s="242"/>
      <c r="F942" s="52" t="str">
        <f t="shared" si="190"/>
        <v>-</v>
      </c>
    </row>
    <row r="943" spans="1:6" ht="11.55"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1.55" x14ac:dyDescent="0.2">
      <c r="A945" s="53">
        <v>54162</v>
      </c>
      <c r="B945" s="85" t="s">
        <v>1868</v>
      </c>
      <c r="C945" s="50" t="s">
        <v>1869</v>
      </c>
      <c r="D945" s="242">
        <v>0</v>
      </c>
      <c r="E945" s="242"/>
      <c r="F945" s="52" t="str">
        <f t="shared" si="190"/>
        <v>-</v>
      </c>
    </row>
    <row r="946" spans="1:6" ht="23.1" x14ac:dyDescent="0.2">
      <c r="A946" s="53">
        <v>54221</v>
      </c>
      <c r="B946" s="232" t="s">
        <v>1870</v>
      </c>
      <c r="C946" s="50" t="s">
        <v>1871</v>
      </c>
      <c r="D946" s="242">
        <v>0</v>
      </c>
      <c r="E946" s="242"/>
      <c r="F946" s="52" t="str">
        <f t="shared" si="190"/>
        <v>-</v>
      </c>
    </row>
    <row r="947" spans="1:6" ht="23.1" x14ac:dyDescent="0.2">
      <c r="A947" s="53">
        <v>54222</v>
      </c>
      <c r="B947" s="232" t="s">
        <v>1872</v>
      </c>
      <c r="C947" s="50" t="s">
        <v>1873</v>
      </c>
      <c r="D947" s="242">
        <v>0</v>
      </c>
      <c r="E947" s="242"/>
      <c r="F947" s="52" t="str">
        <f t="shared" si="190"/>
        <v>-</v>
      </c>
    </row>
    <row r="948" spans="1:6" ht="23.1" x14ac:dyDescent="0.2">
      <c r="A948" s="53" t="s">
        <v>1874</v>
      </c>
      <c r="B948" s="85" t="s">
        <v>1875</v>
      </c>
      <c r="C948" s="50" t="s">
        <v>1874</v>
      </c>
      <c r="D948" s="242">
        <v>0</v>
      </c>
      <c r="E948" s="242"/>
      <c r="F948" s="52" t="str">
        <f t="shared" si="190"/>
        <v>-</v>
      </c>
    </row>
    <row r="949" spans="1:6" ht="23.1" x14ac:dyDescent="0.2">
      <c r="A949" s="53">
        <v>54232</v>
      </c>
      <c r="B949" s="232" t="s">
        <v>1876</v>
      </c>
      <c r="C949" s="50" t="s">
        <v>1877</v>
      </c>
      <c r="D949" s="242">
        <v>0</v>
      </c>
      <c r="E949" s="242"/>
      <c r="F949" s="52" t="str">
        <f t="shared" si="190"/>
        <v>-</v>
      </c>
    </row>
    <row r="950" spans="1:6" ht="23.1" x14ac:dyDescent="0.2">
      <c r="A950" s="53">
        <v>54242</v>
      </c>
      <c r="B950" s="85" t="s">
        <v>1878</v>
      </c>
      <c r="C950" s="50" t="s">
        <v>1879</v>
      </c>
      <c r="D950" s="242">
        <v>0</v>
      </c>
      <c r="E950" s="242"/>
      <c r="F950" s="52" t="str">
        <f t="shared" si="190"/>
        <v>-</v>
      </c>
    </row>
    <row r="951" spans="1:6" ht="23.1" x14ac:dyDescent="0.2">
      <c r="A951" s="53" t="s">
        <v>1880</v>
      </c>
      <c r="B951" s="85" t="s">
        <v>1881</v>
      </c>
      <c r="C951" s="50" t="s">
        <v>1880</v>
      </c>
      <c r="D951" s="242">
        <v>0</v>
      </c>
      <c r="E951" s="242"/>
      <c r="F951" s="52" t="str">
        <f t="shared" si="190"/>
        <v>-</v>
      </c>
    </row>
    <row r="952" spans="1:6" ht="23.1" x14ac:dyDescent="0.2">
      <c r="A952" s="53">
        <v>54312</v>
      </c>
      <c r="B952" s="232" t="s">
        <v>1882</v>
      </c>
      <c r="C952" s="50" t="s">
        <v>1883</v>
      </c>
      <c r="D952" s="242">
        <v>0</v>
      </c>
      <c r="E952" s="242"/>
      <c r="F952" s="52" t="str">
        <f t="shared" si="190"/>
        <v>-</v>
      </c>
    </row>
    <row r="953" spans="1:6" ht="23.1" x14ac:dyDescent="0.2">
      <c r="A953" s="53">
        <v>54431</v>
      </c>
      <c r="B953" s="85" t="s">
        <v>1884</v>
      </c>
      <c r="C953" s="50" t="s">
        <v>1885</v>
      </c>
      <c r="D953" s="242">
        <v>0</v>
      </c>
      <c r="E953" s="242"/>
      <c r="F953" s="52" t="str">
        <f t="shared" si="190"/>
        <v>-</v>
      </c>
    </row>
    <row r="954" spans="1:6" ht="23.1" x14ac:dyDescent="0.2">
      <c r="A954" s="53">
        <v>54432</v>
      </c>
      <c r="B954" s="85" t="s">
        <v>1886</v>
      </c>
      <c r="C954" s="50" t="s">
        <v>1887</v>
      </c>
      <c r="D954" s="242">
        <v>0</v>
      </c>
      <c r="E954" s="242"/>
      <c r="F954" s="52" t="str">
        <f t="shared" si="190"/>
        <v>-</v>
      </c>
    </row>
    <row r="955" spans="1:6" ht="23.1" x14ac:dyDescent="0.2">
      <c r="A955" s="53" t="s">
        <v>1888</v>
      </c>
      <c r="B955" s="85" t="s">
        <v>1889</v>
      </c>
      <c r="C955" s="50" t="s">
        <v>1888</v>
      </c>
      <c r="D955" s="242">
        <v>0</v>
      </c>
      <c r="E955" s="242"/>
      <c r="F955" s="52" t="str">
        <f t="shared" si="190"/>
        <v>-</v>
      </c>
    </row>
    <row r="956" spans="1:6" ht="23.1" x14ac:dyDescent="0.2">
      <c r="A956" s="53">
        <v>54442</v>
      </c>
      <c r="B956" s="85" t="s">
        <v>1890</v>
      </c>
      <c r="C956" s="50" t="s">
        <v>1891</v>
      </c>
      <c r="D956" s="242">
        <v>0</v>
      </c>
      <c r="E956" s="242"/>
      <c r="F956" s="52" t="str">
        <f t="shared" si="190"/>
        <v>-</v>
      </c>
    </row>
    <row r="957" spans="1:6" ht="23.1" x14ac:dyDescent="0.2">
      <c r="A957" s="53">
        <v>54452</v>
      </c>
      <c r="B957" s="85" t="s">
        <v>1892</v>
      </c>
      <c r="C957" s="50" t="s">
        <v>1893</v>
      </c>
      <c r="D957" s="242">
        <v>0</v>
      </c>
      <c r="E957" s="242"/>
      <c r="F957" s="52" t="str">
        <f t="shared" si="190"/>
        <v>-</v>
      </c>
    </row>
    <row r="958" spans="1:6" ht="23.1" x14ac:dyDescent="0.2">
      <c r="A958" s="53" t="s">
        <v>1894</v>
      </c>
      <c r="B958" s="85" t="s">
        <v>1895</v>
      </c>
      <c r="C958" s="50" t="s">
        <v>1894</v>
      </c>
      <c r="D958" s="242">
        <v>0</v>
      </c>
      <c r="E958" s="242"/>
      <c r="F958" s="52" t="str">
        <f t="shared" si="190"/>
        <v>-</v>
      </c>
    </row>
    <row r="959" spans="1:6" ht="23.1" x14ac:dyDescent="0.2">
      <c r="A959" s="53">
        <v>54461</v>
      </c>
      <c r="B959" s="85" t="s">
        <v>1896</v>
      </c>
      <c r="C959" s="50" t="s">
        <v>1897</v>
      </c>
      <c r="D959" s="242">
        <v>0</v>
      </c>
      <c r="E959" s="242"/>
      <c r="F959" s="52" t="str">
        <f t="shared" si="190"/>
        <v>-</v>
      </c>
    </row>
    <row r="960" spans="1:6" ht="11.55"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3.1" x14ac:dyDescent="0.2">
      <c r="A962" s="53">
        <v>54472</v>
      </c>
      <c r="B962" s="232" t="s">
        <v>1902</v>
      </c>
      <c r="C962" s="50" t="s">
        <v>1903</v>
      </c>
      <c r="D962" s="242">
        <v>0</v>
      </c>
      <c r="E962" s="242"/>
      <c r="F962" s="52" t="str">
        <f t="shared" si="190"/>
        <v>-</v>
      </c>
    </row>
    <row r="963" spans="1:6" ht="23.1" x14ac:dyDescent="0.2">
      <c r="A963" s="53">
        <v>54482</v>
      </c>
      <c r="B963" s="232" t="s">
        <v>1904</v>
      </c>
      <c r="C963" s="50" t="s">
        <v>1905</v>
      </c>
      <c r="D963" s="242">
        <v>0</v>
      </c>
      <c r="E963" s="242"/>
      <c r="F963" s="52" t="str">
        <f t="shared" si="190"/>
        <v>-</v>
      </c>
    </row>
    <row r="964" spans="1:6" ht="23.1" x14ac:dyDescent="0.2">
      <c r="A964" s="53" t="s">
        <v>1906</v>
      </c>
      <c r="B964" s="232" t="s">
        <v>1907</v>
      </c>
      <c r="C964" s="50" t="s">
        <v>1906</v>
      </c>
      <c r="D964" s="242">
        <v>0</v>
      </c>
      <c r="E964" s="242"/>
      <c r="F964" s="52" t="str">
        <f t="shared" si="190"/>
        <v>-</v>
      </c>
    </row>
    <row r="965" spans="1:6" ht="23.1"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3.1"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1.55" x14ac:dyDescent="0.2">
      <c r="A976" s="53">
        <v>54751</v>
      </c>
      <c r="B976" s="85" t="s">
        <v>1930</v>
      </c>
      <c r="C976" s="50" t="s">
        <v>1931</v>
      </c>
      <c r="D976" s="242">
        <v>0</v>
      </c>
      <c r="E976" s="242"/>
      <c r="F976" s="52" t="str">
        <f t="shared" si="190"/>
        <v>-</v>
      </c>
    </row>
    <row r="977" spans="1:6" ht="11.55" x14ac:dyDescent="0.2">
      <c r="A977" s="53">
        <v>54752</v>
      </c>
      <c r="B977" s="85" t="s">
        <v>1932</v>
      </c>
      <c r="C977" s="50" t="s">
        <v>1933</v>
      </c>
      <c r="D977" s="242">
        <v>0</v>
      </c>
      <c r="E977" s="242"/>
      <c r="F977" s="52" t="str">
        <f t="shared" si="190"/>
        <v>-</v>
      </c>
    </row>
    <row r="978" spans="1:6" ht="23.1" x14ac:dyDescent="0.2">
      <c r="A978" s="53">
        <v>54761</v>
      </c>
      <c r="B978" s="85" t="s">
        <v>1934</v>
      </c>
      <c r="C978" s="50" t="s">
        <v>1935</v>
      </c>
      <c r="D978" s="242">
        <v>0</v>
      </c>
      <c r="E978" s="242"/>
      <c r="F978" s="52" t="str">
        <f t="shared" si="190"/>
        <v>-</v>
      </c>
    </row>
    <row r="979" spans="1:6" ht="23.1" x14ac:dyDescent="0.2">
      <c r="A979" s="53">
        <v>54762</v>
      </c>
      <c r="B979" s="85" t="s">
        <v>1936</v>
      </c>
      <c r="C979" s="50" t="s">
        <v>1937</v>
      </c>
      <c r="D979" s="242">
        <v>0</v>
      </c>
      <c r="E979" s="242"/>
      <c r="F979" s="52" t="str">
        <f t="shared" si="190"/>
        <v>-</v>
      </c>
    </row>
    <row r="980" spans="1:6" ht="23.1" x14ac:dyDescent="0.2">
      <c r="A980" s="53">
        <v>54771</v>
      </c>
      <c r="B980" s="85" t="s">
        <v>1938</v>
      </c>
      <c r="C980" s="50" t="s">
        <v>1939</v>
      </c>
      <c r="D980" s="242">
        <v>0</v>
      </c>
      <c r="E980" s="242"/>
      <c r="F980" s="52" t="str">
        <f t="shared" ref="F980:F982" si="191">IF(D980&lt;&gt;0,IF(E980/D980&gt;=100,"&gt;&gt;100",E980/D980*100),"-")</f>
        <v>-</v>
      </c>
    </row>
    <row r="981" spans="1:6" ht="23.1" x14ac:dyDescent="0.2">
      <c r="A981" s="53">
        <v>54772</v>
      </c>
      <c r="B981" s="85" t="s">
        <v>1940</v>
      </c>
      <c r="C981" s="50" t="s">
        <v>1941</v>
      </c>
      <c r="D981" s="242">
        <v>0</v>
      </c>
      <c r="E981" s="242"/>
      <c r="F981" s="52" t="str">
        <f t="shared" si="191"/>
        <v>-</v>
      </c>
    </row>
    <row r="982" spans="1:6" ht="23.1" x14ac:dyDescent="0.2">
      <c r="A982" s="55">
        <v>55312</v>
      </c>
      <c r="B982" s="233" t="s">
        <v>1942</v>
      </c>
      <c r="C982" s="56" t="s">
        <v>1943</v>
      </c>
      <c r="D982" s="243">
        <v>0</v>
      </c>
      <c r="E982" s="243"/>
      <c r="F982" s="57" t="str">
        <f t="shared" si="191"/>
        <v>-</v>
      </c>
    </row>
    <row r="983" spans="1:6" ht="20.05" customHeight="1" x14ac:dyDescent="0.25">
      <c r="A983" s="346" t="s">
        <v>1944</v>
      </c>
      <c r="B983" s="347"/>
      <c r="C983" s="66"/>
      <c r="D983" s="73"/>
      <c r="E983" s="73"/>
      <c r="F983" s="74"/>
    </row>
    <row r="984" spans="1:6" ht="39.1" customHeight="1" x14ac:dyDescent="0.2">
      <c r="A984" s="200" t="s">
        <v>1945</v>
      </c>
      <c r="B984" s="196" t="s">
        <v>41</v>
      </c>
      <c r="C984" s="220" t="s">
        <v>42</v>
      </c>
      <c r="D984" s="65" t="s">
        <v>1946</v>
      </c>
      <c r="E984" s="67" t="s">
        <v>1947</v>
      </c>
      <c r="F984" s="65" t="s">
        <v>55</v>
      </c>
    </row>
    <row r="985" spans="1:6" ht="23.1" x14ac:dyDescent="0.2">
      <c r="A985" s="68" t="s">
        <v>1948</v>
      </c>
      <c r="B985" s="190" t="s">
        <v>1949</v>
      </c>
      <c r="C985" s="69" t="s">
        <v>1950</v>
      </c>
      <c r="D985" s="244">
        <v>0</v>
      </c>
      <c r="E985" s="244"/>
      <c r="F985" s="63" t="str">
        <f t="shared" ref="F985:F992" si="192">IF(D985&lt;&gt;0,IF(E985/D985&gt;=100,"&gt;&gt;100",E985/D985*100),"-")</f>
        <v>-</v>
      </c>
    </row>
    <row r="986" spans="1:6" ht="11.55" x14ac:dyDescent="0.2">
      <c r="A986" s="53" t="s">
        <v>1951</v>
      </c>
      <c r="B986" s="85" t="s">
        <v>1952</v>
      </c>
      <c r="C986" s="50" t="s">
        <v>1951</v>
      </c>
      <c r="D986" s="245">
        <v>0</v>
      </c>
      <c r="E986" s="245"/>
      <c r="F986" s="52" t="str">
        <f t="shared" si="192"/>
        <v>-</v>
      </c>
    </row>
    <row r="987" spans="1:6" ht="23.1" x14ac:dyDescent="0.2">
      <c r="A987" s="53" t="s">
        <v>1953</v>
      </c>
      <c r="B987" s="85" t="s">
        <v>1954</v>
      </c>
      <c r="C987" s="50" t="s">
        <v>1953</v>
      </c>
      <c r="D987" s="245">
        <v>0</v>
      </c>
      <c r="E987" s="245"/>
      <c r="F987" s="52" t="str">
        <f t="shared" si="192"/>
        <v>-</v>
      </c>
    </row>
    <row r="988" spans="1:6" ht="23.1"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4.65"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3.1" x14ac:dyDescent="0.2">
      <c r="A992" s="55">
        <v>26534</v>
      </c>
      <c r="B992" s="233" t="s">
        <v>1964</v>
      </c>
      <c r="C992" s="56" t="s">
        <v>1965</v>
      </c>
      <c r="D992" s="246">
        <v>0</v>
      </c>
      <c r="E992" s="246"/>
      <c r="F992" s="57" t="str">
        <f t="shared" si="192"/>
        <v>-</v>
      </c>
    </row>
    <row r="993" spans="1:6" ht="14.95" customHeight="1" x14ac:dyDescent="0.2">
      <c r="A993" s="188"/>
      <c r="B993" s="211"/>
      <c r="C993" s="221"/>
      <c r="D993" s="71"/>
      <c r="E993" s="71"/>
      <c r="F993" s="71"/>
    </row>
    <row r="994" spans="1:6" ht="14.95" customHeight="1" x14ac:dyDescent="0.2">
      <c r="A994" s="188"/>
      <c r="B994" s="211"/>
      <c r="C994" s="221"/>
      <c r="D994" s="344"/>
      <c r="E994" s="345"/>
      <c r="F994" s="71"/>
    </row>
    <row r="995" spans="1:6" ht="14.95" customHeight="1" x14ac:dyDescent="0.2">
      <c r="A995" s="188"/>
      <c r="B995" s="211"/>
      <c r="C995" s="221"/>
      <c r="D995" s="344"/>
      <c r="E995" s="345"/>
      <c r="F995" s="71"/>
    </row>
    <row r="996" spans="1:6" ht="14.95" customHeight="1" x14ac:dyDescent="0.2">
      <c r="A996" s="188"/>
      <c r="B996" s="211"/>
      <c r="C996" s="221"/>
      <c r="D996" s="71"/>
      <c r="E996" s="71"/>
      <c r="F996" s="71"/>
    </row>
    <row r="997" spans="1:6" ht="14.95" customHeight="1" x14ac:dyDescent="0.2">
      <c r="A997" s="188"/>
      <c r="B997" s="211"/>
      <c r="C997" s="221"/>
      <c r="D997" s="71"/>
      <c r="E997" s="71"/>
      <c r="F997" s="71"/>
    </row>
    <row r="998" spans="1:6" ht="14.95" customHeight="1" x14ac:dyDescent="0.2">
      <c r="A998" s="188"/>
      <c r="B998" s="211"/>
      <c r="C998" s="221"/>
      <c r="D998" s="71"/>
      <c r="E998" s="71"/>
      <c r="F998" s="71"/>
    </row>
    <row r="999" spans="1:6" ht="14.95" customHeight="1" x14ac:dyDescent="0.2">
      <c r="A999" s="188"/>
      <c r="B999" s="211"/>
      <c r="C999" s="221"/>
      <c r="D999" s="71"/>
      <c r="E999" s="71"/>
      <c r="F999" s="71"/>
    </row>
    <row r="1000" spans="1:6" ht="14.95" customHeight="1" x14ac:dyDescent="0.2">
      <c r="A1000" s="188"/>
      <c r="B1000" s="211"/>
      <c r="C1000" s="221"/>
      <c r="D1000" s="71"/>
      <c r="E1000" s="71"/>
      <c r="F1000" s="71"/>
    </row>
    <row r="1001" spans="1:6" ht="14.95" customHeight="1" x14ac:dyDescent="0.2">
      <c r="A1001" s="188"/>
      <c r="B1001" s="211"/>
      <c r="C1001" s="221"/>
      <c r="D1001" s="71"/>
      <c r="E1001" s="71"/>
      <c r="F1001" s="71"/>
    </row>
    <row r="1002" spans="1:6" ht="14.95" customHeight="1" x14ac:dyDescent="0.2">
      <c r="A1002" s="188"/>
      <c r="B1002" s="211"/>
      <c r="C1002" s="221"/>
      <c r="D1002" s="71"/>
      <c r="E1002" s="71"/>
      <c r="F1002" s="71"/>
    </row>
    <row r="1003" spans="1:6" ht="14.95" customHeight="1" x14ac:dyDescent="0.2">
      <c r="A1003" s="188"/>
      <c r="B1003" s="211"/>
      <c r="C1003" s="221"/>
      <c r="D1003" s="71"/>
      <c r="E1003" s="71"/>
      <c r="F1003" s="71"/>
    </row>
    <row r="1004" spans="1:6" ht="14.95" customHeight="1" x14ac:dyDescent="0.2">
      <c r="A1004" s="188"/>
      <c r="B1004" s="211"/>
      <c r="C1004" s="221"/>
      <c r="D1004" s="71"/>
      <c r="E1004" s="71"/>
      <c r="F1004" s="71"/>
    </row>
    <row r="1005" spans="1:6" ht="14.95" customHeight="1" x14ac:dyDescent="0.2">
      <c r="A1005" s="188"/>
      <c r="B1005" s="211"/>
      <c r="C1005" s="221"/>
      <c r="D1005" s="71"/>
      <c r="E1005" s="71"/>
      <c r="F1005" s="71"/>
    </row>
    <row r="1006" spans="1:6" ht="14.95" customHeight="1" x14ac:dyDescent="0.2">
      <c r="A1006" s="188"/>
      <c r="B1006" s="211"/>
      <c r="C1006" s="221"/>
      <c r="D1006" s="71"/>
      <c r="E1006" s="71"/>
      <c r="F1006" s="71"/>
    </row>
    <row r="1007" spans="1:6" ht="14.95" customHeight="1" x14ac:dyDescent="0.2">
      <c r="A1007" s="188"/>
      <c r="B1007" s="211"/>
      <c r="C1007" s="221"/>
      <c r="D1007" s="71"/>
      <c r="E1007" s="71"/>
      <c r="F1007" s="71"/>
    </row>
    <row r="1008" spans="1:6" ht="14.95" customHeight="1" x14ac:dyDescent="0.2">
      <c r="A1008" s="188"/>
      <c r="B1008" s="211"/>
      <c r="C1008" s="221"/>
      <c r="D1008" s="71"/>
      <c r="E1008" s="71"/>
      <c r="F1008" s="71"/>
    </row>
    <row r="1009" spans="1:6" ht="14.95" customHeight="1" x14ac:dyDescent="0.2">
      <c r="A1009" s="188"/>
      <c r="B1009" s="211"/>
      <c r="C1009" s="221"/>
      <c r="D1009" s="71"/>
      <c r="E1009" s="71"/>
      <c r="F1009" s="71"/>
    </row>
    <row r="1010" spans="1:6" ht="14.95" customHeight="1" x14ac:dyDescent="0.2">
      <c r="A1010" s="188"/>
      <c r="B1010" s="211"/>
      <c r="C1010" s="221"/>
      <c r="D1010" s="71"/>
      <c r="E1010" s="71"/>
      <c r="F1010" s="71"/>
    </row>
    <row r="1011" spans="1:6" ht="14.95" customHeight="1" x14ac:dyDescent="0.2">
      <c r="A1011" s="188"/>
      <c r="B1011" s="211"/>
      <c r="C1011" s="221"/>
      <c r="D1011" s="71"/>
      <c r="E1011" s="71"/>
      <c r="F1011" s="71"/>
    </row>
    <row r="1012" spans="1:6" ht="14.95" customHeight="1" x14ac:dyDescent="0.2">
      <c r="A1012" s="188"/>
      <c r="B1012" s="211"/>
      <c r="C1012" s="221"/>
      <c r="D1012" s="71"/>
      <c r="E1012" s="71"/>
      <c r="F1012" s="71"/>
    </row>
    <row r="1013" spans="1:6" ht="14.95" customHeight="1" x14ac:dyDescent="0.2">
      <c r="A1013" s="188"/>
      <c r="B1013" s="211"/>
      <c r="C1013" s="221"/>
      <c r="D1013" s="71"/>
      <c r="E1013" s="71"/>
      <c r="F1013" s="71"/>
    </row>
    <row r="1014" spans="1:6" ht="14.95" customHeight="1" x14ac:dyDescent="0.2">
      <c r="A1014" s="188"/>
      <c r="B1014" s="211"/>
      <c r="C1014" s="221"/>
      <c r="D1014" s="71"/>
      <c r="E1014" s="71"/>
      <c r="F1014" s="71"/>
    </row>
    <row r="1015" spans="1:6" ht="14.95" customHeight="1" x14ac:dyDescent="0.2">
      <c r="A1015" s="188"/>
      <c r="B1015" s="211"/>
      <c r="C1015" s="221"/>
      <c r="D1015" s="71"/>
      <c r="E1015" s="71"/>
      <c r="F1015" s="71"/>
    </row>
    <row r="1016" spans="1:6" ht="14.95" customHeight="1" x14ac:dyDescent="0.2">
      <c r="A1016" s="188"/>
      <c r="B1016" s="211"/>
      <c r="C1016" s="221"/>
      <c r="D1016" s="71"/>
      <c r="E1016" s="71"/>
      <c r="F1016" s="71"/>
    </row>
    <row r="1017" spans="1:6" ht="14.95" customHeight="1" x14ac:dyDescent="0.2">
      <c r="A1017" s="188"/>
      <c r="B1017" s="211"/>
      <c r="C1017" s="221"/>
      <c r="D1017" s="71"/>
      <c r="E1017" s="71"/>
      <c r="F1017" s="71"/>
    </row>
    <row r="1018" spans="1:6" ht="14.95" customHeight="1" x14ac:dyDescent="0.2">
      <c r="A1018" s="188"/>
      <c r="B1018" s="211"/>
      <c r="C1018" s="221"/>
      <c r="D1018" s="71"/>
      <c r="E1018" s="71"/>
      <c r="F1018" s="71"/>
    </row>
    <row r="1019" spans="1:6" ht="14.95" customHeight="1" x14ac:dyDescent="0.2">
      <c r="A1019" s="188"/>
      <c r="B1019" s="211"/>
      <c r="C1019" s="221"/>
      <c r="D1019" s="71"/>
      <c r="E1019" s="71"/>
      <c r="F1019" s="71"/>
    </row>
    <row r="1020" spans="1:6" ht="14.95" customHeight="1" x14ac:dyDescent="0.2">
      <c r="A1020" s="188"/>
      <c r="B1020" s="211"/>
      <c r="C1020" s="221"/>
      <c r="D1020" s="71"/>
      <c r="E1020" s="71"/>
      <c r="F1020" s="71"/>
    </row>
    <row r="1021" spans="1:6" ht="14.95" customHeight="1" x14ac:dyDescent="0.2">
      <c r="A1021" s="188"/>
      <c r="B1021" s="211"/>
      <c r="C1021" s="221"/>
      <c r="D1021" s="71"/>
      <c r="E1021" s="71"/>
      <c r="F1021" s="71"/>
    </row>
    <row r="1022" spans="1:6" ht="14.95" customHeight="1" x14ac:dyDescent="0.2">
      <c r="A1022" s="188"/>
      <c r="B1022" s="211"/>
      <c r="C1022" s="221"/>
      <c r="D1022" s="71"/>
      <c r="E1022" s="71"/>
      <c r="F1022" s="71"/>
    </row>
    <row r="1023" spans="1:6" ht="14.95" customHeight="1" x14ac:dyDescent="0.2">
      <c r="A1023" s="188"/>
      <c r="B1023" s="211"/>
      <c r="C1023" s="221"/>
      <c r="D1023" s="71"/>
      <c r="E1023" s="71"/>
      <c r="F1023" s="71"/>
    </row>
    <row r="1024" spans="1:6" ht="14.95" customHeight="1" x14ac:dyDescent="0.2">
      <c r="A1024" s="188"/>
      <c r="B1024" s="211"/>
      <c r="C1024" s="221"/>
      <c r="D1024" s="71"/>
      <c r="E1024" s="71"/>
      <c r="F1024" s="71"/>
    </row>
    <row r="1025" spans="1:6" ht="14.9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53" sqref="E253"/>
    </sheetView>
  </sheetViews>
  <sheetFormatPr defaultColWidth="14.375" defaultRowHeight="14.95" customHeight="1" x14ac:dyDescent="0.2"/>
  <cols>
    <col min="1" max="1" width="13.25" style="217" customWidth="1"/>
    <col min="2" max="2" width="60.75" style="237" customWidth="1"/>
    <col min="3" max="3" width="12.75" style="217" customWidth="1"/>
    <col min="4" max="5" width="14.75" style="89" customWidth="1"/>
    <col min="6" max="6" width="8.75" style="89" customWidth="1"/>
    <col min="7" max="24" width="8" style="88" customWidth="1"/>
    <col min="25" max="29" width="14.375" style="88" customWidth="1"/>
    <col min="30" max="16384" width="14.375" style="88"/>
  </cols>
  <sheetData>
    <row r="1" spans="1:25" s="64" customFormat="1" ht="14.95" customHeight="1" x14ac:dyDescent="0.2">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1" customHeight="1" x14ac:dyDescent="0.2">
      <c r="A3" s="286" t="s">
        <v>52</v>
      </c>
      <c r="B3" s="287" t="s">
        <v>41</v>
      </c>
      <c r="C3" s="288" t="s">
        <v>42</v>
      </c>
      <c r="D3" s="289" t="s">
        <v>1966</v>
      </c>
      <c r="E3" s="287" t="s">
        <v>1967</v>
      </c>
      <c r="F3" s="290" t="s">
        <v>55</v>
      </c>
    </row>
    <row r="4" spans="1:25" s="224" customFormat="1" ht="12.1"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05"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1225376.2</v>
      </c>
      <c r="E6" s="229">
        <f t="shared" si="0"/>
        <v>1205152.5899999999</v>
      </c>
      <c r="F6" s="230">
        <f t="shared" ref="F6:F260" si="1">IF(D6&gt;0,IF(E6/D6&gt;=100,"&gt;&gt;100",E6/D6*100),"-")</f>
        <v>98.3495999024626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1161306.94</v>
      </c>
      <c r="E7" s="104">
        <f t="shared" si="2"/>
        <v>1140721.0299999998</v>
      </c>
      <c r="F7" s="93">
        <f t="shared" si="1"/>
        <v>98.227349782306462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988.78</v>
      </c>
      <c r="E8" s="104">
        <f>E9+E10-E11</f>
        <v>988.78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988.78</v>
      </c>
      <c r="E10" s="247">
        <v>988.78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1" x14ac:dyDescent="0.2">
      <c r="A12" s="91" t="s">
        <v>1981</v>
      </c>
      <c r="B12" s="86" t="s">
        <v>1982</v>
      </c>
      <c r="C12" s="92" t="s">
        <v>1981</v>
      </c>
      <c r="D12" s="104">
        <f t="shared" ref="D12:E12" si="3">D13+D19+D29+D35+D41+D45</f>
        <v>1160143.51</v>
      </c>
      <c r="E12" s="104">
        <f t="shared" si="3"/>
        <v>1139557.5999999999</v>
      </c>
      <c r="F12" s="93">
        <f t="shared" si="1"/>
        <v>98.225572110471049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1081418.4100000001</v>
      </c>
      <c r="E13" s="104">
        <f t="shared" si="4"/>
        <v>1066943.24</v>
      </c>
      <c r="F13" s="93">
        <f t="shared" si="1"/>
        <v>98.66146443724773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1158794.08</v>
      </c>
      <c r="E15" s="247">
        <v>1158794.08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77375.67</v>
      </c>
      <c r="E18" s="247">
        <v>91850.84</v>
      </c>
      <c r="F18" s="93">
        <f t="shared" si="1"/>
        <v>118.70765060903511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62353.889999999985</v>
      </c>
      <c r="E19" s="104">
        <f t="shared" si="5"/>
        <v>54706.399999999994</v>
      </c>
      <c r="F19" s="93">
        <f t="shared" si="1"/>
        <v>87.735344178206049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85988.04</v>
      </c>
      <c r="E20" s="247">
        <v>124275.43</v>
      </c>
      <c r="F20" s="93">
        <f t="shared" si="1"/>
        <v>144.52641320816244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3170.66</v>
      </c>
      <c r="E21" s="247">
        <v>3170.66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705.92</v>
      </c>
      <c r="E22" s="247">
        <v>1527.42</v>
      </c>
      <c r="F22" s="93">
        <f t="shared" si="1"/>
        <v>216.37296010879422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1588.29</v>
      </c>
      <c r="E23" s="247">
        <v>1588.29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1086.79</v>
      </c>
      <c r="E24" s="247">
        <v>1086.79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62229.59</v>
      </c>
      <c r="E25" s="247">
        <v>62435.839999999997</v>
      </c>
      <c r="F25" s="93">
        <f t="shared" si="1"/>
        <v>100.33143396895272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59563.98</v>
      </c>
      <c r="E26" s="247">
        <v>61294.23</v>
      </c>
      <c r="F26" s="93">
        <f t="shared" si="1"/>
        <v>102.90485961482089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151979.38</v>
      </c>
      <c r="E28" s="247">
        <v>200672.26</v>
      </c>
      <c r="F28" s="93">
        <f t="shared" si="1"/>
        <v>132.03913583540083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3.1" x14ac:dyDescent="0.2">
      <c r="A35" s="94" t="s">
        <v>2013</v>
      </c>
      <c r="B35" s="86" t="s">
        <v>2014</v>
      </c>
      <c r="C35" s="92" t="s">
        <v>2013</v>
      </c>
      <c r="D35" s="104">
        <f t="shared" ref="D35:E35" si="7">SUM(D36:D39)-D40</f>
        <v>16371.210000000006</v>
      </c>
      <c r="E35" s="104">
        <f t="shared" si="7"/>
        <v>17907.960000000006</v>
      </c>
      <c r="F35" s="93">
        <f t="shared" si="1"/>
        <v>109.38690542727142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58097.05</v>
      </c>
      <c r="E36" s="247">
        <v>65871.16</v>
      </c>
      <c r="F36" s="93">
        <f t="shared" si="1"/>
        <v>113.38124741273438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41725.839999999997</v>
      </c>
      <c r="E40" s="247">
        <v>47963.199999999997</v>
      </c>
      <c r="F40" s="93">
        <f t="shared" si="1"/>
        <v>114.94843483079072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13890.8</v>
      </c>
      <c r="E54" s="247">
        <v>14806.57</v>
      </c>
      <c r="F54" s="93">
        <f t="shared" si="1"/>
        <v>106.592636853169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13890.8</v>
      </c>
      <c r="E55" s="247">
        <v>14806.57</v>
      </c>
      <c r="F55" s="93">
        <f t="shared" si="1"/>
        <v>106.592636853169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174.65</v>
      </c>
      <c r="E56" s="104">
        <f t="shared" si="11"/>
        <v>174.65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174.65</v>
      </c>
      <c r="E60" s="247">
        <v>174.65</v>
      </c>
      <c r="F60" s="93">
        <f t="shared" si="1"/>
        <v>100</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64069.26</v>
      </c>
      <c r="E68" s="104">
        <f t="shared" si="13"/>
        <v>64431.56</v>
      </c>
      <c r="F68" s="93">
        <f t="shared" si="1"/>
        <v>100.56548179267249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1" x14ac:dyDescent="0.2">
      <c r="A78" s="91" t="s">
        <v>2090</v>
      </c>
      <c r="B78" s="86" t="s">
        <v>2091</v>
      </c>
      <c r="C78" s="92" t="s">
        <v>2090</v>
      </c>
      <c r="D78" s="104">
        <f>D79+SUM(D82:D84)-D85+D86</f>
        <v>921.99</v>
      </c>
      <c r="E78" s="104">
        <f>E79+SUM(E82:E84)-E85+E86</f>
        <v>521.01</v>
      </c>
      <c r="F78" s="93">
        <f t="shared" si="1"/>
        <v>56.509289688608334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66.540000000000006</v>
      </c>
      <c r="E82" s="247">
        <v>66.540000000000006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5"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855.45</v>
      </c>
      <c r="E86" s="247">
        <v>454.47</v>
      </c>
      <c r="F86" s="93">
        <f t="shared" si="1"/>
        <v>53.126424688760295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65"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1"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1"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5"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1"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15656.44</v>
      </c>
      <c r="E146" s="104">
        <f t="shared" si="26"/>
        <v>8724.9500000000007</v>
      </c>
      <c r="F146" s="93">
        <f t="shared" si="1"/>
        <v>55.727547258508324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1"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1"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1"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5"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1"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1" x14ac:dyDescent="0.2">
      <c r="A160" s="91" t="s">
        <v>2240</v>
      </c>
      <c r="B160" s="86" t="s">
        <v>2241</v>
      </c>
      <c r="C160" s="92" t="s">
        <v>2240</v>
      </c>
      <c r="D160" s="247">
        <v>87</v>
      </c>
      <c r="E160" s="247">
        <v>87</v>
      </c>
      <c r="F160" s="93">
        <f t="shared" si="1"/>
        <v>100</v>
      </c>
      <c r="G160" s="87"/>
      <c r="H160" s="87"/>
      <c r="I160" s="87"/>
      <c r="J160" s="87"/>
      <c r="K160" s="87"/>
      <c r="L160" s="87"/>
      <c r="M160" s="87"/>
      <c r="N160" s="87"/>
      <c r="O160" s="87"/>
      <c r="P160" s="87"/>
      <c r="Q160" s="87"/>
      <c r="R160" s="87"/>
      <c r="S160" s="87"/>
      <c r="T160" s="87"/>
      <c r="U160" s="87"/>
      <c r="V160" s="87"/>
      <c r="W160" s="87"/>
      <c r="X160" s="87"/>
    </row>
    <row r="161" spans="1:24" ht="23.1" x14ac:dyDescent="0.2">
      <c r="A161" s="91" t="s">
        <v>2242</v>
      </c>
      <c r="B161" s="86" t="s">
        <v>2243</v>
      </c>
      <c r="C161" s="92" t="s">
        <v>2242</v>
      </c>
      <c r="D161" s="247">
        <v>15569.44</v>
      </c>
      <c r="E161" s="247">
        <v>8637.9500000000007</v>
      </c>
      <c r="F161" s="93">
        <f t="shared" si="1"/>
        <v>55.48015856703902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47490.83</v>
      </c>
      <c r="E170" s="104">
        <f t="shared" si="29"/>
        <v>55185.599999999999</v>
      </c>
      <c r="F170" s="93">
        <f t="shared" si="1"/>
        <v>116.20264375248863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47490.83</v>
      </c>
      <c r="E173" s="247">
        <v>55185.599999999999</v>
      </c>
      <c r="F173" s="93">
        <f t="shared" si="1"/>
        <v>116.20264375248863</v>
      </c>
      <c r="G173" s="87"/>
      <c r="H173" s="87"/>
      <c r="I173" s="87"/>
      <c r="J173" s="87"/>
      <c r="K173" s="87"/>
      <c r="L173" s="87"/>
      <c r="M173" s="87"/>
      <c r="N173" s="87"/>
      <c r="O173" s="87"/>
      <c r="P173" s="87"/>
      <c r="Q173" s="87"/>
      <c r="R173" s="87"/>
      <c r="S173" s="87"/>
      <c r="T173" s="87"/>
      <c r="U173" s="87"/>
      <c r="V173" s="87"/>
      <c r="W173" s="87"/>
      <c r="X173" s="87"/>
    </row>
    <row r="174" spans="1:24" s="64" customFormat="1" ht="20.05"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1225376.2</v>
      </c>
      <c r="E175" s="104">
        <f t="shared" si="30"/>
        <v>1205152.5900000001</v>
      </c>
      <c r="F175" s="93">
        <f t="shared" si="1"/>
        <v>98.349599902462614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62364.210000000006</v>
      </c>
      <c r="E176" s="104">
        <f t="shared" si="31"/>
        <v>65813.099999999991</v>
      </c>
      <c r="F176" s="93">
        <f t="shared" si="1"/>
        <v>105.5302392189366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56133.120000000003</v>
      </c>
      <c r="E177" s="104">
        <f t="shared" si="32"/>
        <v>65813.099999999991</v>
      </c>
      <c r="F177" s="93">
        <f t="shared" si="1"/>
        <v>117.24468549049116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46638.98</v>
      </c>
      <c r="E178" s="247">
        <v>56288.4</v>
      </c>
      <c r="F178" s="93">
        <f t="shared" si="1"/>
        <v>120.68960341757045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8638.69</v>
      </c>
      <c r="E179" s="247">
        <v>9298.91</v>
      </c>
      <c r="F179" s="93">
        <f t="shared" si="1"/>
        <v>107.64259395811169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1"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855.45</v>
      </c>
      <c r="E188" s="247">
        <v>225.79</v>
      </c>
      <c r="F188" s="93">
        <f t="shared" si="1"/>
        <v>26.394295400081823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6231.09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1"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1"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65"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1"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5"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1"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1"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1163011.99</v>
      </c>
      <c r="E237" s="104">
        <f t="shared" si="41"/>
        <v>1139339.49</v>
      </c>
      <c r="F237" s="93">
        <f t="shared" si="1"/>
        <v>97.964552368888306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1161306.94</v>
      </c>
      <c r="E238" s="104">
        <f t="shared" si="42"/>
        <v>1140721.03</v>
      </c>
      <c r="F238" s="93">
        <f t="shared" si="1"/>
        <v>98.22734978230649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1161306.94</v>
      </c>
      <c r="E239" s="104">
        <f t="shared" si="43"/>
        <v>1140721.03</v>
      </c>
      <c r="F239" s="93">
        <f t="shared" si="1"/>
        <v>98.22734978230649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1160318.1599999999</v>
      </c>
      <c r="E240" s="247">
        <v>1139732.25</v>
      </c>
      <c r="F240" s="93">
        <f t="shared" si="1"/>
        <v>98.225839195690952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988.78</v>
      </c>
      <c r="E241" s="247">
        <v>988.78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1618.0500000000002</v>
      </c>
      <c r="E245" s="104">
        <f t="shared" si="45"/>
        <v>-1468.54</v>
      </c>
      <c r="F245" s="93">
        <f t="shared" si="1"/>
        <v>-90.759865269923651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8244.99</v>
      </c>
      <c r="E246" s="104">
        <f t="shared" si="46"/>
        <v>6283.19</v>
      </c>
      <c r="F246" s="93">
        <f t="shared" si="1"/>
        <v>76.206156708498128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8244.99</v>
      </c>
      <c r="E247" s="247">
        <v>6283.19</v>
      </c>
      <c r="F247" s="93">
        <f t="shared" si="1"/>
        <v>76.206156708498128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6626.94</v>
      </c>
      <c r="E250" s="104">
        <f t="shared" si="47"/>
        <v>7751.73</v>
      </c>
      <c r="F250" s="93">
        <f t="shared" si="1"/>
        <v>116.97299205968366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6626.94</v>
      </c>
      <c r="E252" s="247">
        <v>7751.73</v>
      </c>
      <c r="F252" s="93">
        <f t="shared" si="1"/>
        <v>116.97299205968366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87</v>
      </c>
      <c r="E255" s="247">
        <v>87</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24872.33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24872.33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05"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15656.44</v>
      </c>
      <c r="E265" s="247">
        <v>8724.9500000000007</v>
      </c>
      <c r="F265" s="93">
        <f t="shared" si="50"/>
        <v>55.727547258508324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855.45</v>
      </c>
      <c r="E268" s="247">
        <v>454.47</v>
      </c>
      <c r="F268" s="93">
        <f t="shared" si="50"/>
        <v>53.126424688760295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5"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1"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1"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1"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1"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1"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1"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1"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1"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1"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1"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1"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1"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5" x14ac:dyDescent="0.2">
      <c r="A286" s="91" t="s">
        <v>2469</v>
      </c>
      <c r="B286" s="86" t="s">
        <v>2470</v>
      </c>
      <c r="C286" s="92" t="s">
        <v>2469</v>
      </c>
      <c r="D286" s="247">
        <v>15569.44</v>
      </c>
      <c r="E286" s="247">
        <v>8637.9500000000007</v>
      </c>
      <c r="F286" s="93">
        <f t="shared" si="50"/>
        <v>55.48015856703902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56133.120000000003</v>
      </c>
      <c r="E288" s="247">
        <v>65813.100000000006</v>
      </c>
      <c r="F288" s="93">
        <f t="shared" si="50"/>
        <v>117.24468549049118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6231.09</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5"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5"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1"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1"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1"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1"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1"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1"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1"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4.9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4.9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4.9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4.9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4.9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4.9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4.9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4.9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4.9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4.9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4.9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4.9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4.9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4.9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4.9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4.9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4.9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4.9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4.9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4.9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4.9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4.9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4.9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4.9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4.9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4.9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4.9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4.9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4.9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4.9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4.9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4.9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4.9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4.9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4.9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4.9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4.9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4.9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4.9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4.9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4.9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4.9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4.9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4.9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4.9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4.9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4.9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4.9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4.9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4.9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4.9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4.9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4.9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4.9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4.9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4.9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4.9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4.9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4.9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4.9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4.9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4.9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4.9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4.9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4.9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4.9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4.9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4.9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4.9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4.9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4.9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4.9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4.9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4.9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4.9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4.9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4.9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4.9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4.9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4.9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4.9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4.9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4.9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4.9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4.9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4.9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4.9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4.9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4.9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4.9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4.9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4.9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4.9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4.9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4.9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4.9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4.9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4.9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4.9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4.9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4.9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4.9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4.9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4.9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4.9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4.9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4.9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4.9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4.9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4.9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4.9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4.9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4.9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4.9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4.9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4.9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4.9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4.9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4.9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4.9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4.9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4.9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4.9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4.9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4.9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4.9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4.9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4.9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4.9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4.9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4.9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4.9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4.9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4.9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4.9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4.9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4.9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4.9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4.9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4.9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4.9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4.9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4.9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4.9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4.9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4.9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4.9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4.9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4.9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4.9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4.9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4.9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4.9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4.9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4.9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4.9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4.9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4.9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4.9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4.9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4.9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4.9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4.9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4.9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4.9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4.9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4.9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4.9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4.9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4.9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4.9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4.9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4.9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4.9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4.9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4.9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4.9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4.9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4.9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4.9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4.9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4.9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4.9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4.9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4.9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4.9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4.9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4.9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4.9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4.9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4.9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4.9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4.9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4.9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4.9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4.9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4.9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4.9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8" customHeight="1" x14ac:dyDescent="0.2">
      <c r="C521" s="218"/>
    </row>
    <row r="522" spans="1:24" ht="15.8" customHeight="1" x14ac:dyDescent="0.2">
      <c r="C522" s="218"/>
    </row>
    <row r="523" spans="1:24" ht="15.8" customHeight="1" x14ac:dyDescent="0.2">
      <c r="C523" s="218"/>
    </row>
    <row r="524" spans="1:24" ht="15.8" customHeight="1" x14ac:dyDescent="0.2">
      <c r="C524" s="218"/>
    </row>
    <row r="525" spans="1:24" ht="15.8" customHeight="1" x14ac:dyDescent="0.2">
      <c r="C525" s="218"/>
    </row>
    <row r="526" spans="1:24" ht="15.8" customHeight="1" x14ac:dyDescent="0.2">
      <c r="C526" s="218"/>
    </row>
    <row r="527" spans="1:24" ht="15.8" customHeight="1" x14ac:dyDescent="0.2">
      <c r="C527" s="218"/>
    </row>
    <row r="528" spans="1:24" ht="15.8" customHeight="1" x14ac:dyDescent="0.2">
      <c r="C528" s="218"/>
    </row>
    <row r="529" spans="3:3" ht="15.8" customHeight="1" x14ac:dyDescent="0.2">
      <c r="C529" s="218"/>
    </row>
    <row r="530" spans="3:3" ht="15.8" customHeight="1" x14ac:dyDescent="0.2">
      <c r="C530" s="218"/>
    </row>
    <row r="531" spans="3:3" ht="15.8" customHeight="1" x14ac:dyDescent="0.2">
      <c r="C531" s="218"/>
    </row>
    <row r="532" spans="3:3" ht="15.8" customHeight="1" x14ac:dyDescent="0.2">
      <c r="C532" s="218"/>
    </row>
    <row r="533" spans="3:3" ht="15.8" customHeight="1" x14ac:dyDescent="0.2">
      <c r="C533" s="218"/>
    </row>
    <row r="534" spans="3:3" ht="15.8" customHeight="1" x14ac:dyDescent="0.2">
      <c r="C534" s="218"/>
    </row>
    <row r="535" spans="3:3" ht="15.8" customHeight="1" x14ac:dyDescent="0.2">
      <c r="C535" s="218"/>
    </row>
    <row r="536" spans="3:3" ht="15.8" customHeight="1" x14ac:dyDescent="0.2">
      <c r="C536" s="218"/>
    </row>
    <row r="537" spans="3:3" ht="15.8" customHeight="1" x14ac:dyDescent="0.2">
      <c r="C537" s="218"/>
    </row>
    <row r="538" spans="3:3" ht="15.8" customHeight="1" x14ac:dyDescent="0.2">
      <c r="C538" s="218"/>
    </row>
    <row r="539" spans="3:3" ht="15.8" customHeight="1" x14ac:dyDescent="0.2">
      <c r="C539" s="218"/>
    </row>
    <row r="540" spans="3:3" ht="15.8" customHeight="1" x14ac:dyDescent="0.2">
      <c r="C540" s="218"/>
    </row>
    <row r="541" spans="3:3" ht="15.8" customHeight="1" x14ac:dyDescent="0.2">
      <c r="C541" s="218"/>
    </row>
    <row r="542" spans="3:3" ht="15.8" customHeight="1" x14ac:dyDescent="0.2">
      <c r="C542" s="218"/>
    </row>
    <row r="543" spans="3:3" ht="15.8" customHeight="1" x14ac:dyDescent="0.2">
      <c r="C543" s="218"/>
    </row>
    <row r="544" spans="3:3" ht="15.8" customHeight="1" x14ac:dyDescent="0.2">
      <c r="C544" s="218"/>
    </row>
    <row r="545" spans="3:3" ht="15.8" customHeight="1" x14ac:dyDescent="0.2">
      <c r="C545" s="218"/>
    </row>
    <row r="546" spans="3:3" ht="15.8" customHeight="1" x14ac:dyDescent="0.2">
      <c r="C546" s="218"/>
    </row>
    <row r="547" spans="3:3" ht="15.8" customHeight="1" x14ac:dyDescent="0.2">
      <c r="C547" s="218"/>
    </row>
    <row r="548" spans="3:3" ht="15.8" customHeight="1" x14ac:dyDescent="0.2">
      <c r="C548" s="218"/>
    </row>
    <row r="549" spans="3:3" ht="15.8" customHeight="1" x14ac:dyDescent="0.2">
      <c r="C549" s="218"/>
    </row>
    <row r="550" spans="3:3" ht="15.8" customHeight="1" x14ac:dyDescent="0.2">
      <c r="C550" s="218"/>
    </row>
    <row r="551" spans="3:3" ht="15.8" customHeight="1" x14ac:dyDescent="0.2">
      <c r="C551" s="218"/>
    </row>
    <row r="552" spans="3:3" ht="15.8" customHeight="1" x14ac:dyDescent="0.2">
      <c r="C552" s="218"/>
    </row>
    <row r="553" spans="3:3" ht="15.8" customHeight="1" x14ac:dyDescent="0.2">
      <c r="C553" s="218"/>
    </row>
    <row r="554" spans="3:3" ht="15.8" customHeight="1" x14ac:dyDescent="0.2">
      <c r="C554" s="218"/>
    </row>
    <row r="555" spans="3:3" ht="15.8" customHeight="1" x14ac:dyDescent="0.2">
      <c r="C555" s="218"/>
    </row>
    <row r="556" spans="3:3" ht="15.8" customHeight="1" x14ac:dyDescent="0.2">
      <c r="C556" s="218"/>
    </row>
    <row r="557" spans="3:3" ht="15.8" customHeight="1" x14ac:dyDescent="0.2">
      <c r="C557" s="218"/>
    </row>
    <row r="558" spans="3:3" ht="15.8" customHeight="1" x14ac:dyDescent="0.2">
      <c r="C558" s="218"/>
    </row>
    <row r="559" spans="3:3" ht="15.8" customHeight="1" x14ac:dyDescent="0.2">
      <c r="C559" s="218"/>
    </row>
    <row r="560" spans="3:3" ht="15.8" customHeight="1" x14ac:dyDescent="0.2">
      <c r="C560" s="218"/>
    </row>
    <row r="561" spans="3:3" ht="15.8" customHeight="1" x14ac:dyDescent="0.2">
      <c r="C561" s="218"/>
    </row>
    <row r="562" spans="3:3" ht="15.8" customHeight="1" x14ac:dyDescent="0.2">
      <c r="C562" s="218"/>
    </row>
    <row r="563" spans="3:3" ht="15.8" customHeight="1" x14ac:dyDescent="0.2">
      <c r="C563" s="218"/>
    </row>
    <row r="564" spans="3:3" ht="15.8" customHeight="1" x14ac:dyDescent="0.2">
      <c r="C564" s="218"/>
    </row>
    <row r="565" spans="3:3" ht="15.8" customHeight="1" x14ac:dyDescent="0.2">
      <c r="C565" s="218"/>
    </row>
    <row r="566" spans="3:3" ht="15.8" customHeight="1" x14ac:dyDescent="0.2">
      <c r="C566" s="218"/>
    </row>
    <row r="567" spans="3:3" ht="15.8" customHeight="1" x14ac:dyDescent="0.2">
      <c r="C567" s="218"/>
    </row>
    <row r="568" spans="3:3" ht="15.8" customHeight="1" x14ac:dyDescent="0.2">
      <c r="C568" s="218"/>
    </row>
    <row r="569" spans="3:3" ht="15.8" customHeight="1" x14ac:dyDescent="0.2">
      <c r="C569" s="218"/>
    </row>
    <row r="570" spans="3:3" ht="15.8" customHeight="1" x14ac:dyDescent="0.2">
      <c r="C570" s="218"/>
    </row>
    <row r="571" spans="3:3" ht="15.8" customHeight="1" x14ac:dyDescent="0.2">
      <c r="C571" s="218"/>
    </row>
    <row r="572" spans="3:3" ht="15.8" customHeight="1" x14ac:dyDescent="0.2">
      <c r="C572" s="218"/>
    </row>
    <row r="573" spans="3:3" ht="15.8" customHeight="1" x14ac:dyDescent="0.2">
      <c r="C573" s="218"/>
    </row>
    <row r="574" spans="3:3" ht="15.8" customHeight="1" x14ac:dyDescent="0.2">
      <c r="C574" s="218"/>
    </row>
    <row r="575" spans="3:3" ht="15.8" customHeight="1" x14ac:dyDescent="0.2">
      <c r="C575" s="218"/>
    </row>
    <row r="576" spans="3:3" ht="15.8" customHeight="1" x14ac:dyDescent="0.2">
      <c r="C576" s="218"/>
    </row>
    <row r="577" spans="3:3" ht="15.8" customHeight="1" x14ac:dyDescent="0.2">
      <c r="C577" s="218"/>
    </row>
    <row r="578" spans="3:3" ht="15.8" customHeight="1" x14ac:dyDescent="0.2">
      <c r="C578" s="218"/>
    </row>
    <row r="579" spans="3:3" ht="15.8" customHeight="1" x14ac:dyDescent="0.2">
      <c r="C579" s="218"/>
    </row>
    <row r="580" spans="3:3" ht="15.8" customHeight="1" x14ac:dyDescent="0.2">
      <c r="C580" s="218"/>
    </row>
    <row r="581" spans="3:3" ht="15.8" customHeight="1" x14ac:dyDescent="0.2">
      <c r="C581" s="218"/>
    </row>
    <row r="582" spans="3:3" ht="15.8" customHeight="1" x14ac:dyDescent="0.2">
      <c r="C582" s="218"/>
    </row>
    <row r="583" spans="3:3" ht="15.8" customHeight="1" x14ac:dyDescent="0.2">
      <c r="C583" s="218"/>
    </row>
    <row r="584" spans="3:3" ht="15.8" customHeight="1" x14ac:dyDescent="0.2">
      <c r="C584" s="218"/>
    </row>
    <row r="585" spans="3:3" ht="15.8" customHeight="1" x14ac:dyDescent="0.2">
      <c r="C585" s="218"/>
    </row>
    <row r="586" spans="3:3" ht="15.8" customHeight="1" x14ac:dyDescent="0.2">
      <c r="C586" s="218"/>
    </row>
    <row r="587" spans="3:3" ht="15.8" customHeight="1" x14ac:dyDescent="0.2">
      <c r="C587" s="218"/>
    </row>
    <row r="588" spans="3:3" ht="15.8" customHeight="1" x14ac:dyDescent="0.2">
      <c r="C588" s="218"/>
    </row>
    <row r="589" spans="3:3" ht="15.8" customHeight="1" x14ac:dyDescent="0.2">
      <c r="C589" s="218"/>
    </row>
    <row r="590" spans="3:3" ht="15.8" customHeight="1" x14ac:dyDescent="0.2">
      <c r="C590" s="218"/>
    </row>
    <row r="591" spans="3:3" ht="15.8" customHeight="1" x14ac:dyDescent="0.2">
      <c r="C591" s="218"/>
    </row>
    <row r="592" spans="3:3" ht="15.8" customHeight="1" x14ac:dyDescent="0.2">
      <c r="C592" s="218"/>
    </row>
    <row r="593" spans="3:3" ht="15.8" customHeight="1" x14ac:dyDescent="0.2">
      <c r="C593" s="218"/>
    </row>
    <row r="594" spans="3:3" ht="15.8" customHeight="1" x14ac:dyDescent="0.2">
      <c r="C594" s="218"/>
    </row>
    <row r="595" spans="3:3" ht="15.8" customHeight="1" x14ac:dyDescent="0.2">
      <c r="C595" s="218"/>
    </row>
    <row r="596" spans="3:3" ht="15.8" customHeight="1" x14ac:dyDescent="0.2">
      <c r="C596" s="218"/>
    </row>
    <row r="597" spans="3:3" ht="15.8" customHeight="1" x14ac:dyDescent="0.2">
      <c r="C597" s="218"/>
    </row>
    <row r="598" spans="3:3" ht="15.8" customHeight="1" x14ac:dyDescent="0.2">
      <c r="C598" s="218"/>
    </row>
    <row r="599" spans="3:3" ht="15.8" customHeight="1" x14ac:dyDescent="0.2">
      <c r="C599" s="218"/>
    </row>
    <row r="600" spans="3:3" ht="15.8" customHeight="1" x14ac:dyDescent="0.2">
      <c r="C600" s="218"/>
    </row>
    <row r="601" spans="3:3" ht="15.8" customHeight="1" x14ac:dyDescent="0.2">
      <c r="C601" s="218"/>
    </row>
    <row r="602" spans="3:3" ht="15.8" customHeight="1" x14ac:dyDescent="0.2">
      <c r="C602" s="218"/>
    </row>
    <row r="603" spans="3:3" ht="15.8" customHeight="1" x14ac:dyDescent="0.2">
      <c r="C603" s="218"/>
    </row>
    <row r="604" spans="3:3" ht="15.8" customHeight="1" x14ac:dyDescent="0.2">
      <c r="C604" s="218"/>
    </row>
    <row r="605" spans="3:3" ht="15.8" customHeight="1" x14ac:dyDescent="0.2">
      <c r="C605" s="218"/>
    </row>
    <row r="606" spans="3:3" ht="15.8" customHeight="1" x14ac:dyDescent="0.2">
      <c r="C606" s="218"/>
    </row>
    <row r="607" spans="3:3" ht="15.8" customHeight="1" x14ac:dyDescent="0.2">
      <c r="C607" s="218"/>
    </row>
    <row r="608" spans="3:3" ht="15.8" customHeight="1" x14ac:dyDescent="0.2">
      <c r="C608" s="218"/>
    </row>
    <row r="609" spans="3:3" ht="15.8" customHeight="1" x14ac:dyDescent="0.2">
      <c r="C609" s="218"/>
    </row>
    <row r="610" spans="3:3" ht="15.8" customHeight="1" x14ac:dyDescent="0.2">
      <c r="C610" s="218"/>
    </row>
    <row r="611" spans="3:3" ht="15.8" customHeight="1" x14ac:dyDescent="0.2">
      <c r="C611" s="218"/>
    </row>
    <row r="612" spans="3:3" ht="15.8" customHeight="1" x14ac:dyDescent="0.2">
      <c r="C612" s="218"/>
    </row>
    <row r="613" spans="3:3" ht="15.8" customHeight="1" x14ac:dyDescent="0.2">
      <c r="C613" s="218"/>
    </row>
    <row r="614" spans="3:3" ht="15.8" customHeight="1" x14ac:dyDescent="0.2">
      <c r="C614" s="218"/>
    </row>
    <row r="615" spans="3:3" ht="15.8" customHeight="1" x14ac:dyDescent="0.2">
      <c r="C615" s="218"/>
    </row>
    <row r="616" spans="3:3" ht="15.8" customHeight="1" x14ac:dyDescent="0.2">
      <c r="C616" s="218"/>
    </row>
    <row r="617" spans="3:3" ht="15.8" customHeight="1" x14ac:dyDescent="0.2">
      <c r="C617" s="218"/>
    </row>
    <row r="618" spans="3:3" ht="15.8" customHeight="1" x14ac:dyDescent="0.2">
      <c r="C618" s="218"/>
    </row>
    <row r="619" spans="3:3" ht="15.8" customHeight="1" x14ac:dyDescent="0.2">
      <c r="C619" s="218"/>
    </row>
    <row r="620" spans="3:3" ht="15.8" customHeight="1" x14ac:dyDescent="0.2">
      <c r="C620" s="218"/>
    </row>
    <row r="621" spans="3:3" ht="15.8" customHeight="1" x14ac:dyDescent="0.2">
      <c r="C621" s="218"/>
    </row>
    <row r="622" spans="3:3" ht="15.8" customHeight="1" x14ac:dyDescent="0.2">
      <c r="C622" s="218"/>
    </row>
    <row r="623" spans="3:3" ht="15.8" customHeight="1" x14ac:dyDescent="0.2">
      <c r="C623" s="218"/>
    </row>
    <row r="624" spans="3:3" ht="15.8" customHeight="1" x14ac:dyDescent="0.2">
      <c r="C624" s="218"/>
    </row>
    <row r="625" spans="3:3" ht="15.8" customHeight="1" x14ac:dyDescent="0.2">
      <c r="C625" s="218"/>
    </row>
    <row r="626" spans="3:3" ht="15.8" customHeight="1" x14ac:dyDescent="0.2">
      <c r="C626" s="218"/>
    </row>
    <row r="627" spans="3:3" ht="15.8" customHeight="1" x14ac:dyDescent="0.2">
      <c r="C627" s="218"/>
    </row>
    <row r="628" spans="3:3" ht="15.8" customHeight="1" x14ac:dyDescent="0.2">
      <c r="C628" s="218"/>
    </row>
    <row r="629" spans="3:3" ht="15.8" customHeight="1" x14ac:dyDescent="0.2">
      <c r="C629" s="218"/>
    </row>
    <row r="630" spans="3:3" ht="15.8" customHeight="1" x14ac:dyDescent="0.2">
      <c r="C630" s="218"/>
    </row>
    <row r="631" spans="3:3" ht="15.8" customHeight="1" x14ac:dyDescent="0.2">
      <c r="C631" s="218"/>
    </row>
    <row r="632" spans="3:3" ht="15.8" customHeight="1" x14ac:dyDescent="0.2">
      <c r="C632" s="218"/>
    </row>
    <row r="633" spans="3:3" ht="15.8" customHeight="1" x14ac:dyDescent="0.2">
      <c r="C633" s="218"/>
    </row>
    <row r="634" spans="3:3" ht="15.8" customHeight="1" x14ac:dyDescent="0.2">
      <c r="C634" s="218"/>
    </row>
    <row r="635" spans="3:3" ht="15.8" customHeight="1" x14ac:dyDescent="0.2">
      <c r="C635" s="218"/>
    </row>
    <row r="636" spans="3:3" ht="15.8" customHeight="1" x14ac:dyDescent="0.2">
      <c r="C636" s="218"/>
    </row>
    <row r="637" spans="3:3" ht="15.8" customHeight="1" x14ac:dyDescent="0.2">
      <c r="C637" s="218"/>
    </row>
    <row r="638" spans="3:3" ht="15.8" customHeight="1" x14ac:dyDescent="0.2">
      <c r="C638" s="218"/>
    </row>
    <row r="639" spans="3:3" ht="15.8" customHeight="1" x14ac:dyDescent="0.2">
      <c r="C639" s="218"/>
    </row>
    <row r="640" spans="3:3" ht="15.8" customHeight="1" x14ac:dyDescent="0.2">
      <c r="C640" s="218"/>
    </row>
    <row r="641" spans="3:3" ht="15.8" customHeight="1" x14ac:dyDescent="0.2">
      <c r="C641" s="218"/>
    </row>
    <row r="642" spans="3:3" ht="15.8" customHeight="1" x14ac:dyDescent="0.2">
      <c r="C642" s="218"/>
    </row>
    <row r="643" spans="3:3" ht="15.8" customHeight="1" x14ac:dyDescent="0.2">
      <c r="C643" s="218"/>
    </row>
    <row r="644" spans="3:3" ht="15.8" customHeight="1" x14ac:dyDescent="0.2">
      <c r="C644" s="218"/>
    </row>
    <row r="645" spans="3:3" ht="15.8" customHeight="1" x14ac:dyDescent="0.2">
      <c r="C645" s="218"/>
    </row>
    <row r="646" spans="3:3" ht="15.8" customHeight="1" x14ac:dyDescent="0.2">
      <c r="C646" s="218"/>
    </row>
    <row r="647" spans="3:3" ht="15.8" customHeight="1" x14ac:dyDescent="0.2">
      <c r="C647" s="218"/>
    </row>
    <row r="648" spans="3:3" ht="15.8" customHeight="1" x14ac:dyDescent="0.2">
      <c r="C648" s="218"/>
    </row>
    <row r="649" spans="3:3" ht="15.8" customHeight="1" x14ac:dyDescent="0.2">
      <c r="C649" s="218"/>
    </row>
    <row r="650" spans="3:3" ht="15.8" customHeight="1" x14ac:dyDescent="0.2">
      <c r="C650" s="218"/>
    </row>
    <row r="651" spans="3:3" ht="15.8" customHeight="1" x14ac:dyDescent="0.2">
      <c r="C651" s="218"/>
    </row>
    <row r="652" spans="3:3" ht="15.8" customHeight="1" x14ac:dyDescent="0.2">
      <c r="C652" s="218"/>
    </row>
    <row r="653" spans="3:3" ht="15.8" customHeight="1" x14ac:dyDescent="0.2">
      <c r="C653" s="218"/>
    </row>
    <row r="654" spans="3:3" ht="15.8" customHeight="1" x14ac:dyDescent="0.2">
      <c r="C654" s="218"/>
    </row>
    <row r="655" spans="3:3" ht="15.8" customHeight="1" x14ac:dyDescent="0.2">
      <c r="C655" s="218"/>
    </row>
    <row r="656" spans="3:3" ht="15.8" customHeight="1" x14ac:dyDescent="0.2">
      <c r="C656" s="218"/>
    </row>
    <row r="657" spans="3:3" ht="15.8" customHeight="1" x14ac:dyDescent="0.2">
      <c r="C657" s="218"/>
    </row>
    <row r="658" spans="3:3" ht="15.8" customHeight="1" x14ac:dyDescent="0.2">
      <c r="C658" s="218"/>
    </row>
    <row r="659" spans="3:3" ht="15.8" customHeight="1" x14ac:dyDescent="0.2">
      <c r="C659" s="218"/>
    </row>
    <row r="660" spans="3:3" ht="15.8" customHeight="1" x14ac:dyDescent="0.2">
      <c r="C660" s="218"/>
    </row>
    <row r="661" spans="3:3" ht="15.8" customHeight="1" x14ac:dyDescent="0.2">
      <c r="C661" s="218"/>
    </row>
    <row r="662" spans="3:3" ht="15.8" customHeight="1" x14ac:dyDescent="0.2">
      <c r="C662" s="218"/>
    </row>
    <row r="663" spans="3:3" ht="15.8" customHeight="1" x14ac:dyDescent="0.2">
      <c r="C663" s="218"/>
    </row>
    <row r="664" spans="3:3" ht="15.8" customHeight="1" x14ac:dyDescent="0.2">
      <c r="C664" s="218"/>
    </row>
    <row r="665" spans="3:3" ht="15.8" customHeight="1" x14ac:dyDescent="0.2">
      <c r="C665" s="218"/>
    </row>
    <row r="666" spans="3:3" ht="15.8" customHeight="1" x14ac:dyDescent="0.2">
      <c r="C666" s="218"/>
    </row>
    <row r="667" spans="3:3" ht="15.8" customHeight="1" x14ac:dyDescent="0.2">
      <c r="C667" s="218"/>
    </row>
    <row r="668" spans="3:3" ht="15.8" customHeight="1" x14ac:dyDescent="0.2">
      <c r="C668" s="218"/>
    </row>
    <row r="669" spans="3:3" ht="15.8" customHeight="1" x14ac:dyDescent="0.2">
      <c r="C669" s="218"/>
    </row>
    <row r="670" spans="3:3" ht="15.8" customHeight="1" x14ac:dyDescent="0.2">
      <c r="C670" s="218"/>
    </row>
    <row r="671" spans="3:3" ht="15.8" customHeight="1" x14ac:dyDescent="0.2">
      <c r="C671" s="218"/>
    </row>
    <row r="672" spans="3:3" ht="15.8" customHeight="1" x14ac:dyDescent="0.2">
      <c r="C672" s="218"/>
    </row>
    <row r="673" spans="3:3" ht="15.8" customHeight="1" x14ac:dyDescent="0.2">
      <c r="C673" s="218"/>
    </row>
    <row r="674" spans="3:3" ht="15.8" customHeight="1" x14ac:dyDescent="0.2">
      <c r="C674" s="218"/>
    </row>
    <row r="675" spans="3:3" ht="15.8" customHeight="1" x14ac:dyDescent="0.2">
      <c r="C675" s="218"/>
    </row>
    <row r="676" spans="3:3" ht="15.8" customHeight="1" x14ac:dyDescent="0.2">
      <c r="C676" s="218"/>
    </row>
    <row r="677" spans="3:3" ht="15.8" customHeight="1" x14ac:dyDescent="0.2">
      <c r="C677" s="218"/>
    </row>
    <row r="678" spans="3:3" ht="15.8" customHeight="1" x14ac:dyDescent="0.2">
      <c r="C678" s="218"/>
    </row>
    <row r="679" spans="3:3" ht="15.8" customHeight="1" x14ac:dyDescent="0.2">
      <c r="C679" s="218"/>
    </row>
    <row r="680" spans="3:3" ht="15.8" customHeight="1" x14ac:dyDescent="0.2">
      <c r="C680" s="218"/>
    </row>
    <row r="681" spans="3:3" ht="15.8" customHeight="1" x14ac:dyDescent="0.2">
      <c r="C681" s="218"/>
    </row>
    <row r="682" spans="3:3" ht="15.8" customHeight="1" x14ac:dyDescent="0.2">
      <c r="C682" s="218"/>
    </row>
    <row r="683" spans="3:3" ht="15.8" customHeight="1" x14ac:dyDescent="0.2">
      <c r="C683" s="218"/>
    </row>
    <row r="684" spans="3:3" ht="15.8" customHeight="1" x14ac:dyDescent="0.2">
      <c r="C684" s="218"/>
    </row>
    <row r="685" spans="3:3" ht="15.8" customHeight="1" x14ac:dyDescent="0.2">
      <c r="C685" s="218"/>
    </row>
    <row r="686" spans="3:3" ht="15.8" customHeight="1" x14ac:dyDescent="0.2">
      <c r="C686" s="218"/>
    </row>
    <row r="687" spans="3:3" ht="15.8" customHeight="1" x14ac:dyDescent="0.2">
      <c r="C687" s="218"/>
    </row>
    <row r="688" spans="3:3" ht="15.8" customHeight="1" x14ac:dyDescent="0.2">
      <c r="C688" s="218"/>
    </row>
    <row r="689" spans="3:3" ht="15.8" customHeight="1" x14ac:dyDescent="0.2">
      <c r="C689" s="218"/>
    </row>
    <row r="690" spans="3:3" ht="15.8" customHeight="1" x14ac:dyDescent="0.2">
      <c r="C690" s="218"/>
    </row>
    <row r="691" spans="3:3" ht="15.8" customHeight="1" x14ac:dyDescent="0.2">
      <c r="C691" s="218"/>
    </row>
    <row r="692" spans="3:3" ht="15.8" customHeight="1" x14ac:dyDescent="0.2">
      <c r="C692" s="218"/>
    </row>
    <row r="693" spans="3:3" ht="15.8" customHeight="1" x14ac:dyDescent="0.2">
      <c r="C693" s="218"/>
    </row>
    <row r="694" spans="3:3" ht="15.8" customHeight="1" x14ac:dyDescent="0.2">
      <c r="C694" s="218"/>
    </row>
    <row r="695" spans="3:3" ht="15.8" customHeight="1" x14ac:dyDescent="0.2">
      <c r="C695" s="218"/>
    </row>
    <row r="696" spans="3:3" ht="15.8" customHeight="1" x14ac:dyDescent="0.2">
      <c r="C696" s="218"/>
    </row>
    <row r="697" spans="3:3" ht="15.8" customHeight="1" x14ac:dyDescent="0.2">
      <c r="C697" s="218"/>
    </row>
    <row r="698" spans="3:3" ht="15.8" customHeight="1" x14ac:dyDescent="0.2">
      <c r="C698" s="218"/>
    </row>
    <row r="699" spans="3:3" ht="15.8" customHeight="1" x14ac:dyDescent="0.2">
      <c r="C699" s="218"/>
    </row>
    <row r="700" spans="3:3" ht="15.8" customHeight="1" x14ac:dyDescent="0.2">
      <c r="C700" s="218"/>
    </row>
    <row r="701" spans="3:3" ht="15.8" customHeight="1" x14ac:dyDescent="0.2">
      <c r="C701" s="218"/>
    </row>
    <row r="702" spans="3:3" ht="15.8" customHeight="1" x14ac:dyDescent="0.2">
      <c r="C702" s="218"/>
    </row>
    <row r="703" spans="3:3" ht="15.8" customHeight="1" x14ac:dyDescent="0.2">
      <c r="C703" s="218"/>
    </row>
    <row r="704" spans="3:3" ht="15.8" customHeight="1" x14ac:dyDescent="0.2">
      <c r="C704" s="218"/>
    </row>
    <row r="705" spans="3:3" ht="15.8" customHeight="1" x14ac:dyDescent="0.2">
      <c r="C705" s="218"/>
    </row>
    <row r="706" spans="3:3" ht="15.8" customHeight="1" x14ac:dyDescent="0.2">
      <c r="C706" s="218"/>
    </row>
    <row r="707" spans="3:3" ht="15.8" customHeight="1" x14ac:dyDescent="0.2">
      <c r="C707" s="218"/>
    </row>
    <row r="708" spans="3:3" ht="15.8" customHeight="1" x14ac:dyDescent="0.2">
      <c r="C708" s="218"/>
    </row>
    <row r="709" spans="3:3" ht="15.8" customHeight="1" x14ac:dyDescent="0.2">
      <c r="C709" s="218"/>
    </row>
    <row r="710" spans="3:3" ht="15.8" customHeight="1" x14ac:dyDescent="0.2">
      <c r="C710" s="218"/>
    </row>
    <row r="711" spans="3:3" ht="15.8" customHeight="1" x14ac:dyDescent="0.2">
      <c r="C711" s="218"/>
    </row>
    <row r="712" spans="3:3" ht="15.8" customHeight="1" x14ac:dyDescent="0.2">
      <c r="C712" s="218"/>
    </row>
    <row r="713" spans="3:3" ht="15.8" customHeight="1" x14ac:dyDescent="0.2">
      <c r="C713" s="218"/>
    </row>
    <row r="714" spans="3:3" ht="15.8" customHeight="1" x14ac:dyDescent="0.2">
      <c r="C714" s="218"/>
    </row>
    <row r="715" spans="3:3" ht="15.8" customHeight="1" x14ac:dyDescent="0.2">
      <c r="C715" s="218"/>
    </row>
    <row r="716" spans="3:3" ht="15.8" customHeight="1" x14ac:dyDescent="0.2">
      <c r="C716" s="218"/>
    </row>
    <row r="717" spans="3:3" ht="15.8" customHeight="1" x14ac:dyDescent="0.2">
      <c r="C717" s="218"/>
    </row>
    <row r="718" spans="3:3" ht="15.8" customHeight="1" x14ac:dyDescent="0.2">
      <c r="C718" s="218"/>
    </row>
    <row r="719" spans="3:3" ht="15.8" customHeight="1" x14ac:dyDescent="0.2">
      <c r="C719" s="218"/>
    </row>
    <row r="720" spans="3:3" ht="15.8" customHeight="1" x14ac:dyDescent="0.2">
      <c r="C720" s="218"/>
    </row>
    <row r="721" spans="3:3" ht="15.8" customHeight="1" x14ac:dyDescent="0.2">
      <c r="C721" s="218"/>
    </row>
    <row r="722" spans="3:3" ht="15.8" customHeight="1" x14ac:dyDescent="0.2">
      <c r="C722" s="218"/>
    </row>
    <row r="723" spans="3:3" ht="15.8" customHeight="1" x14ac:dyDescent="0.2">
      <c r="C723" s="218"/>
    </row>
    <row r="724" spans="3:3" ht="15.8" customHeight="1" x14ac:dyDescent="0.2">
      <c r="C724" s="218"/>
    </row>
    <row r="725" spans="3:3" ht="15.8" customHeight="1" x14ac:dyDescent="0.2">
      <c r="C725" s="218"/>
    </row>
    <row r="726" spans="3:3" ht="15.8" customHeight="1" x14ac:dyDescent="0.2">
      <c r="C726" s="218"/>
    </row>
    <row r="727" spans="3:3" ht="15.8" customHeight="1" x14ac:dyDescent="0.2">
      <c r="C727" s="218"/>
    </row>
    <row r="728" spans="3:3" ht="15.8" customHeight="1" x14ac:dyDescent="0.2">
      <c r="C728" s="218"/>
    </row>
    <row r="729" spans="3:3" ht="15.8" customHeight="1" x14ac:dyDescent="0.2">
      <c r="C729" s="218"/>
    </row>
    <row r="730" spans="3:3" ht="15.8" customHeight="1" x14ac:dyDescent="0.2">
      <c r="C730" s="218"/>
    </row>
    <row r="731" spans="3:3" ht="15.8" customHeight="1" x14ac:dyDescent="0.2">
      <c r="C731" s="218"/>
    </row>
    <row r="732" spans="3:3" ht="15.8" customHeight="1" x14ac:dyDescent="0.2">
      <c r="C732" s="218"/>
    </row>
    <row r="733" spans="3:3" ht="15.8" customHeight="1" x14ac:dyDescent="0.2">
      <c r="C733" s="218"/>
    </row>
    <row r="734" spans="3:3" ht="15.8" customHeight="1" x14ac:dyDescent="0.2">
      <c r="C734" s="218"/>
    </row>
    <row r="735" spans="3:3" ht="15.8" customHeight="1" x14ac:dyDescent="0.2">
      <c r="C735" s="218"/>
    </row>
    <row r="736" spans="3:3" ht="15.8" customHeight="1" x14ac:dyDescent="0.2">
      <c r="C736" s="218"/>
    </row>
    <row r="737" spans="3:3" ht="15.8" customHeight="1" x14ac:dyDescent="0.2">
      <c r="C737" s="218"/>
    </row>
    <row r="738" spans="3:3" ht="15.8" customHeight="1" x14ac:dyDescent="0.2">
      <c r="C738" s="218"/>
    </row>
    <row r="739" spans="3:3" ht="15.8" customHeight="1" x14ac:dyDescent="0.2">
      <c r="C739" s="218"/>
    </row>
    <row r="740" spans="3:3" ht="15.8" customHeight="1" x14ac:dyDescent="0.2">
      <c r="C740" s="218"/>
    </row>
    <row r="741" spans="3:3" ht="15.8" customHeight="1" x14ac:dyDescent="0.2">
      <c r="C741" s="218"/>
    </row>
    <row r="742" spans="3:3" ht="15.8" customHeight="1" x14ac:dyDescent="0.2">
      <c r="C742" s="218"/>
    </row>
    <row r="743" spans="3:3" ht="15.8" customHeight="1" x14ac:dyDescent="0.2">
      <c r="C743" s="218"/>
    </row>
    <row r="744" spans="3:3" ht="15.8" customHeight="1" x14ac:dyDescent="0.2">
      <c r="C744" s="218"/>
    </row>
    <row r="745" spans="3:3" ht="15.8" customHeight="1" x14ac:dyDescent="0.2">
      <c r="C745" s="218"/>
    </row>
    <row r="746" spans="3:3" ht="15.8" customHeight="1" x14ac:dyDescent="0.2">
      <c r="C746" s="218"/>
    </row>
    <row r="747" spans="3:3" ht="15.8" customHeight="1" x14ac:dyDescent="0.2">
      <c r="C747" s="218"/>
    </row>
    <row r="748" spans="3:3" ht="15.8" customHeight="1" x14ac:dyDescent="0.2">
      <c r="C748" s="218"/>
    </row>
    <row r="749" spans="3:3" ht="15.8" customHeight="1" x14ac:dyDescent="0.2">
      <c r="C749" s="218"/>
    </row>
    <row r="750" spans="3:3" ht="15.8" customHeight="1" x14ac:dyDescent="0.2">
      <c r="C750" s="218"/>
    </row>
    <row r="751" spans="3:3" ht="15.8" customHeight="1" x14ac:dyDescent="0.2">
      <c r="C751" s="218"/>
    </row>
    <row r="752" spans="3:3" ht="15.8" customHeight="1" x14ac:dyDescent="0.2">
      <c r="C752" s="218"/>
    </row>
    <row r="753" spans="3:3" ht="15.8" customHeight="1" x14ac:dyDescent="0.2">
      <c r="C753" s="218"/>
    </row>
    <row r="754" spans="3:3" ht="15.8" customHeight="1" x14ac:dyDescent="0.2">
      <c r="C754" s="218"/>
    </row>
    <row r="755" spans="3:3" ht="15.8" customHeight="1" x14ac:dyDescent="0.2">
      <c r="C755" s="218"/>
    </row>
    <row r="756" spans="3:3" ht="15.8" customHeight="1" x14ac:dyDescent="0.2">
      <c r="C756" s="218"/>
    </row>
    <row r="757" spans="3:3" ht="15.8" customHeight="1" x14ac:dyDescent="0.2">
      <c r="C757" s="218"/>
    </row>
    <row r="758" spans="3:3" ht="15.8" customHeight="1" x14ac:dyDescent="0.2">
      <c r="C758" s="218"/>
    </row>
    <row r="759" spans="3:3" ht="15.8" customHeight="1" x14ac:dyDescent="0.2">
      <c r="C759" s="218"/>
    </row>
    <row r="760" spans="3:3" ht="15.8" customHeight="1" x14ac:dyDescent="0.2">
      <c r="C760" s="218"/>
    </row>
    <row r="761" spans="3:3" ht="15.8" customHeight="1" x14ac:dyDescent="0.2">
      <c r="C761" s="218"/>
    </row>
    <row r="762" spans="3:3" ht="15.8" customHeight="1" x14ac:dyDescent="0.2">
      <c r="C762" s="218"/>
    </row>
    <row r="763" spans="3:3" ht="15.8" customHeight="1" x14ac:dyDescent="0.2">
      <c r="C763" s="218"/>
    </row>
    <row r="764" spans="3:3" ht="15.8" customHeight="1" x14ac:dyDescent="0.2">
      <c r="C764" s="218"/>
    </row>
    <row r="765" spans="3:3" ht="15.8" customHeight="1" x14ac:dyDescent="0.2">
      <c r="C765" s="218"/>
    </row>
    <row r="766" spans="3:3" ht="15.8" customHeight="1" x14ac:dyDescent="0.2">
      <c r="C766" s="218"/>
    </row>
    <row r="767" spans="3:3" ht="15.8" customHeight="1" x14ac:dyDescent="0.2">
      <c r="C767" s="218"/>
    </row>
    <row r="768" spans="3:3" ht="15.8" customHeight="1" x14ac:dyDescent="0.2">
      <c r="C768" s="218"/>
    </row>
    <row r="769" spans="3:3" ht="15.8" customHeight="1" x14ac:dyDescent="0.2">
      <c r="C769" s="218"/>
    </row>
    <row r="770" spans="3:3" ht="15.8" customHeight="1" x14ac:dyDescent="0.2">
      <c r="C770" s="218"/>
    </row>
    <row r="771" spans="3:3" ht="15.8" customHeight="1" x14ac:dyDescent="0.2">
      <c r="C771" s="218"/>
    </row>
    <row r="772" spans="3:3" ht="15.8" customHeight="1" x14ac:dyDescent="0.2">
      <c r="C772" s="218"/>
    </row>
    <row r="773" spans="3:3" ht="15.8" customHeight="1" x14ac:dyDescent="0.2">
      <c r="C773" s="218"/>
    </row>
    <row r="774" spans="3:3" ht="15.8" customHeight="1" x14ac:dyDescent="0.2">
      <c r="C774" s="218"/>
    </row>
    <row r="775" spans="3:3" ht="15.8" customHeight="1" x14ac:dyDescent="0.2">
      <c r="C775" s="218"/>
    </row>
    <row r="776" spans="3:3" ht="15.8" customHeight="1" x14ac:dyDescent="0.2">
      <c r="C776" s="218"/>
    </row>
    <row r="777" spans="3:3" ht="15.8" customHeight="1" x14ac:dyDescent="0.2">
      <c r="C777" s="218"/>
    </row>
    <row r="778" spans="3:3" ht="15.8" customHeight="1" x14ac:dyDescent="0.2">
      <c r="C778" s="218"/>
    </row>
    <row r="779" spans="3:3" ht="15.8" customHeight="1" x14ac:dyDescent="0.2">
      <c r="C779" s="218"/>
    </row>
    <row r="780" spans="3:3" ht="15.8" customHeight="1" x14ac:dyDescent="0.2">
      <c r="C780" s="218"/>
    </row>
    <row r="781" spans="3:3" ht="15.8" customHeight="1" x14ac:dyDescent="0.2">
      <c r="C781" s="218"/>
    </row>
    <row r="782" spans="3:3" ht="15.8" customHeight="1" x14ac:dyDescent="0.2">
      <c r="C782" s="218"/>
    </row>
    <row r="783" spans="3:3" ht="15.8" customHeight="1" x14ac:dyDescent="0.2">
      <c r="C783" s="218"/>
    </row>
    <row r="784" spans="3:3" ht="15.8" customHeight="1" x14ac:dyDescent="0.2">
      <c r="C784" s="218"/>
    </row>
    <row r="785" spans="3:3" ht="15.8" customHeight="1" x14ac:dyDescent="0.2">
      <c r="C785" s="218"/>
    </row>
    <row r="786" spans="3:3" ht="15.8" customHeight="1" x14ac:dyDescent="0.2">
      <c r="C786" s="218"/>
    </row>
    <row r="787" spans="3:3" ht="15.8" customHeight="1" x14ac:dyDescent="0.2">
      <c r="C787" s="218"/>
    </row>
    <row r="788" spans="3:3" ht="15.8" customHeight="1" x14ac:dyDescent="0.2">
      <c r="C788" s="218"/>
    </row>
    <row r="789" spans="3:3" ht="15.8" customHeight="1" x14ac:dyDescent="0.2">
      <c r="C789" s="218"/>
    </row>
    <row r="790" spans="3:3" ht="15.8" customHeight="1" x14ac:dyDescent="0.2">
      <c r="C790" s="218"/>
    </row>
    <row r="791" spans="3:3" ht="15.8" customHeight="1" x14ac:dyDescent="0.2">
      <c r="C791" s="218"/>
    </row>
    <row r="792" spans="3:3" ht="15.8" customHeight="1" x14ac:dyDescent="0.2">
      <c r="C792" s="218"/>
    </row>
    <row r="793" spans="3:3" ht="15.8" customHeight="1" x14ac:dyDescent="0.2">
      <c r="C793" s="218"/>
    </row>
    <row r="794" spans="3:3" ht="15.8" customHeight="1" x14ac:dyDescent="0.2">
      <c r="C794" s="218"/>
    </row>
    <row r="795" spans="3:3" ht="15.8" customHeight="1" x14ac:dyDescent="0.2">
      <c r="C795" s="218"/>
    </row>
    <row r="796" spans="3:3" ht="15.8" customHeight="1" x14ac:dyDescent="0.2">
      <c r="C796" s="218"/>
    </row>
    <row r="797" spans="3:3" ht="15.8" customHeight="1" x14ac:dyDescent="0.2">
      <c r="C797" s="218"/>
    </row>
    <row r="798" spans="3:3" ht="15.8" customHeight="1" x14ac:dyDescent="0.2">
      <c r="C798" s="218"/>
    </row>
    <row r="799" spans="3:3" ht="15.8" customHeight="1" x14ac:dyDescent="0.2">
      <c r="C799" s="218"/>
    </row>
    <row r="800" spans="3:3" ht="15.8" customHeight="1" x14ac:dyDescent="0.2">
      <c r="C800" s="218"/>
    </row>
    <row r="801" spans="3:3" ht="15.8" customHeight="1" x14ac:dyDescent="0.2">
      <c r="C801" s="218"/>
    </row>
    <row r="802" spans="3:3" ht="15.8" customHeight="1" x14ac:dyDescent="0.2">
      <c r="C802" s="218"/>
    </row>
    <row r="803" spans="3:3" ht="15.8" customHeight="1" x14ac:dyDescent="0.2">
      <c r="C803" s="218"/>
    </row>
    <row r="804" spans="3:3" ht="15.8" customHeight="1" x14ac:dyDescent="0.2">
      <c r="C804" s="218"/>
    </row>
    <row r="805" spans="3:3" ht="15.8" customHeight="1" x14ac:dyDescent="0.2">
      <c r="C805" s="218"/>
    </row>
    <row r="806" spans="3:3" ht="15.8" customHeight="1" x14ac:dyDescent="0.2">
      <c r="C806" s="218"/>
    </row>
    <row r="807" spans="3:3" ht="15.8" customHeight="1" x14ac:dyDescent="0.2">
      <c r="C807" s="218"/>
    </row>
    <row r="808" spans="3:3" ht="15.8" customHeight="1" x14ac:dyDescent="0.2">
      <c r="C808" s="218"/>
    </row>
    <row r="809" spans="3:3" ht="15.8" customHeight="1" x14ac:dyDescent="0.2">
      <c r="C809" s="218"/>
    </row>
    <row r="810" spans="3:3" ht="15.8" customHeight="1" x14ac:dyDescent="0.2">
      <c r="C810" s="218"/>
    </row>
    <row r="811" spans="3:3" ht="15.8" customHeight="1" x14ac:dyDescent="0.2">
      <c r="C811" s="218"/>
    </row>
    <row r="812" spans="3:3" ht="15.8" customHeight="1" x14ac:dyDescent="0.2">
      <c r="C812" s="218"/>
    </row>
    <row r="813" spans="3:3" ht="15.8" customHeight="1" x14ac:dyDescent="0.2">
      <c r="C813" s="218"/>
    </row>
    <row r="814" spans="3:3" ht="15.8" customHeight="1" x14ac:dyDescent="0.2">
      <c r="C814" s="218"/>
    </row>
    <row r="815" spans="3:3" ht="15.8" customHeight="1" x14ac:dyDescent="0.2">
      <c r="C815" s="218"/>
    </row>
    <row r="816" spans="3:3" ht="15.8" customHeight="1" x14ac:dyDescent="0.2">
      <c r="C816" s="218"/>
    </row>
    <row r="817" spans="3:3" ht="15.8" customHeight="1" x14ac:dyDescent="0.2">
      <c r="C817" s="218"/>
    </row>
    <row r="818" spans="3:3" ht="15.8" customHeight="1" x14ac:dyDescent="0.2">
      <c r="C818" s="218"/>
    </row>
    <row r="819" spans="3:3" ht="15.8" customHeight="1" x14ac:dyDescent="0.2">
      <c r="C819" s="218"/>
    </row>
    <row r="820" spans="3:3" ht="15.8" customHeight="1" x14ac:dyDescent="0.2">
      <c r="C820" s="218"/>
    </row>
    <row r="821" spans="3:3" ht="15.8" customHeight="1" x14ac:dyDescent="0.2">
      <c r="C821" s="218"/>
    </row>
    <row r="822" spans="3:3" ht="15.8" customHeight="1" x14ac:dyDescent="0.2">
      <c r="C822" s="218"/>
    </row>
    <row r="823" spans="3:3" ht="15.8" customHeight="1" x14ac:dyDescent="0.2">
      <c r="C823" s="218"/>
    </row>
    <row r="824" spans="3:3" ht="15.8" customHeight="1" x14ac:dyDescent="0.2">
      <c r="C824" s="218"/>
    </row>
    <row r="825" spans="3:3" ht="15.8" customHeight="1" x14ac:dyDescent="0.2">
      <c r="C825" s="218"/>
    </row>
    <row r="826" spans="3:3" ht="15.8" customHeight="1" x14ac:dyDescent="0.2">
      <c r="C826" s="218"/>
    </row>
    <row r="827" spans="3:3" ht="15.8" customHeight="1" x14ac:dyDescent="0.2">
      <c r="C827" s="218"/>
    </row>
    <row r="828" spans="3:3" ht="15.8" customHeight="1" x14ac:dyDescent="0.2">
      <c r="C828" s="218"/>
    </row>
    <row r="829" spans="3:3" ht="15.8" customHeight="1" x14ac:dyDescent="0.2">
      <c r="C829" s="218"/>
    </row>
    <row r="830" spans="3:3" ht="15.8" customHeight="1" x14ac:dyDescent="0.2">
      <c r="C830" s="218"/>
    </row>
    <row r="831" spans="3:3" ht="15.8" customHeight="1" x14ac:dyDescent="0.2">
      <c r="C831" s="218"/>
    </row>
    <row r="832" spans="3:3" ht="15.8" customHeight="1" x14ac:dyDescent="0.2">
      <c r="C832" s="218"/>
    </row>
    <row r="833" spans="3:3" ht="15.8" customHeight="1" x14ac:dyDescent="0.2">
      <c r="C833" s="218"/>
    </row>
    <row r="834" spans="3:3" ht="15.8" customHeight="1" x14ac:dyDescent="0.2">
      <c r="C834" s="218"/>
    </row>
    <row r="835" spans="3:3" ht="15.8" customHeight="1" x14ac:dyDescent="0.2">
      <c r="C835" s="218"/>
    </row>
    <row r="836" spans="3:3" ht="15.8" customHeight="1" x14ac:dyDescent="0.2">
      <c r="C836" s="218"/>
    </row>
    <row r="837" spans="3:3" ht="15.8" customHeight="1" x14ac:dyDescent="0.2">
      <c r="C837" s="218"/>
    </row>
    <row r="838" spans="3:3" ht="15.8" customHeight="1" x14ac:dyDescent="0.2">
      <c r="C838" s="218"/>
    </row>
    <row r="839" spans="3:3" ht="15.8" customHeight="1" x14ac:dyDescent="0.2">
      <c r="C839" s="218"/>
    </row>
    <row r="840" spans="3:3" ht="15.8" customHeight="1" x14ac:dyDescent="0.2">
      <c r="C840" s="218"/>
    </row>
    <row r="841" spans="3:3" ht="15.8" customHeight="1" x14ac:dyDescent="0.2">
      <c r="C841" s="218"/>
    </row>
    <row r="842" spans="3:3" ht="15.8" customHeight="1" x14ac:dyDescent="0.2">
      <c r="C842" s="218"/>
    </row>
    <row r="843" spans="3:3" ht="15.8" customHeight="1" x14ac:dyDescent="0.2">
      <c r="C843" s="218"/>
    </row>
    <row r="844" spans="3:3" ht="15.8" customHeight="1" x14ac:dyDescent="0.2">
      <c r="C844" s="218"/>
    </row>
    <row r="845" spans="3:3" ht="15.8" customHeight="1" x14ac:dyDescent="0.2">
      <c r="C845" s="218"/>
    </row>
    <row r="846" spans="3:3" ht="15.8" customHeight="1" x14ac:dyDescent="0.2">
      <c r="C846" s="218"/>
    </row>
    <row r="847" spans="3:3" ht="15.8" customHeight="1" x14ac:dyDescent="0.2">
      <c r="C847" s="218"/>
    </row>
    <row r="848" spans="3:3" ht="15.8" customHeight="1" x14ac:dyDescent="0.2">
      <c r="C848" s="218"/>
    </row>
    <row r="849" spans="3:3" ht="15.8" customHeight="1" x14ac:dyDescent="0.2">
      <c r="C849" s="218"/>
    </row>
    <row r="850" spans="3:3" ht="15.8" customHeight="1" x14ac:dyDescent="0.2">
      <c r="C850" s="218"/>
    </row>
    <row r="851" spans="3:3" ht="15.8" customHeight="1" x14ac:dyDescent="0.2">
      <c r="C851" s="218"/>
    </row>
    <row r="852" spans="3:3" ht="15.8" customHeight="1" x14ac:dyDescent="0.2">
      <c r="C852" s="218"/>
    </row>
    <row r="853" spans="3:3" ht="15.8" customHeight="1" x14ac:dyDescent="0.2">
      <c r="C853" s="218"/>
    </row>
    <row r="854" spans="3:3" ht="15.8" customHeight="1" x14ac:dyDescent="0.2">
      <c r="C854" s="218"/>
    </row>
    <row r="855" spans="3:3" ht="15.8" customHeight="1" x14ac:dyDescent="0.2">
      <c r="C855" s="218"/>
    </row>
    <row r="856" spans="3:3" ht="15.8" customHeight="1" x14ac:dyDescent="0.2">
      <c r="C856" s="218"/>
    </row>
    <row r="857" spans="3:3" ht="15.8" customHeight="1" x14ac:dyDescent="0.2">
      <c r="C857" s="218"/>
    </row>
    <row r="858" spans="3:3" ht="15.8" customHeight="1" x14ac:dyDescent="0.2">
      <c r="C858" s="218"/>
    </row>
    <row r="859" spans="3:3" ht="15.8" customHeight="1" x14ac:dyDescent="0.2">
      <c r="C859" s="218"/>
    </row>
    <row r="860" spans="3:3" ht="15.8" customHeight="1" x14ac:dyDescent="0.2">
      <c r="C860" s="218"/>
    </row>
    <row r="861" spans="3:3" ht="15.8" customHeight="1" x14ac:dyDescent="0.2">
      <c r="C861" s="218"/>
    </row>
    <row r="862" spans="3:3" ht="15.8" customHeight="1" x14ac:dyDescent="0.2">
      <c r="C862" s="218"/>
    </row>
    <row r="863" spans="3:3" ht="15.8" customHeight="1" x14ac:dyDescent="0.2">
      <c r="C863" s="218"/>
    </row>
    <row r="864" spans="3:3" ht="15.8" customHeight="1" x14ac:dyDescent="0.2">
      <c r="C864" s="218"/>
    </row>
    <row r="865" spans="3:3" ht="15.8" customHeight="1" x14ac:dyDescent="0.2">
      <c r="C865" s="218"/>
    </row>
    <row r="866" spans="3:3" ht="15.8" customHeight="1" x14ac:dyDescent="0.2">
      <c r="C866" s="218"/>
    </row>
    <row r="867" spans="3:3" ht="15.8" customHeight="1" x14ac:dyDescent="0.2">
      <c r="C867" s="218"/>
    </row>
    <row r="868" spans="3:3" ht="15.8" customHeight="1" x14ac:dyDescent="0.2">
      <c r="C868" s="218"/>
    </row>
    <row r="869" spans="3:3" ht="15.8" customHeight="1" x14ac:dyDescent="0.2">
      <c r="C869" s="218"/>
    </row>
    <row r="870" spans="3:3" ht="15.8" customHeight="1" x14ac:dyDescent="0.2">
      <c r="C870" s="218"/>
    </row>
    <row r="871" spans="3:3" ht="15.8" customHeight="1" x14ac:dyDescent="0.2">
      <c r="C871" s="218"/>
    </row>
    <row r="872" spans="3:3" ht="15.8" customHeight="1" x14ac:dyDescent="0.2">
      <c r="C872" s="218"/>
    </row>
    <row r="873" spans="3:3" ht="15.8" customHeight="1" x14ac:dyDescent="0.2">
      <c r="C873" s="218"/>
    </row>
    <row r="874" spans="3:3" ht="15.8" customHeight="1" x14ac:dyDescent="0.2">
      <c r="C874" s="218"/>
    </row>
    <row r="875" spans="3:3" ht="15.8" customHeight="1" x14ac:dyDescent="0.2">
      <c r="C875" s="218"/>
    </row>
    <row r="876" spans="3:3" ht="15.8" customHeight="1" x14ac:dyDescent="0.2">
      <c r="C876" s="218"/>
    </row>
    <row r="877" spans="3:3" ht="15.8" customHeight="1" x14ac:dyDescent="0.2">
      <c r="C877" s="218"/>
    </row>
    <row r="878" spans="3:3" ht="15.8" customHeight="1" x14ac:dyDescent="0.2">
      <c r="C878" s="218"/>
    </row>
    <row r="879" spans="3:3" ht="15.8" customHeight="1" x14ac:dyDescent="0.2">
      <c r="C879" s="218"/>
    </row>
    <row r="880" spans="3:3" ht="15.8" customHeight="1" x14ac:dyDescent="0.2">
      <c r="C880" s="218"/>
    </row>
    <row r="881" spans="3:3" ht="15.8" customHeight="1" x14ac:dyDescent="0.2">
      <c r="C881" s="218"/>
    </row>
    <row r="882" spans="3:3" ht="15.8" customHeight="1" x14ac:dyDescent="0.2">
      <c r="C882" s="218"/>
    </row>
    <row r="883" spans="3:3" ht="15.8" customHeight="1" x14ac:dyDescent="0.2">
      <c r="C883" s="218"/>
    </row>
    <row r="884" spans="3:3" ht="15.8" customHeight="1" x14ac:dyDescent="0.2">
      <c r="C884" s="218"/>
    </row>
    <row r="885" spans="3:3" ht="15.8" customHeight="1" x14ac:dyDescent="0.2">
      <c r="C885" s="218"/>
    </row>
    <row r="886" spans="3:3" ht="15.8" customHeight="1" x14ac:dyDescent="0.2">
      <c r="C886" s="218"/>
    </row>
    <row r="887" spans="3:3" ht="15.8" customHeight="1" x14ac:dyDescent="0.2">
      <c r="C887" s="218"/>
    </row>
    <row r="888" spans="3:3" ht="15.8" customHeight="1" x14ac:dyDescent="0.2">
      <c r="C888" s="218"/>
    </row>
    <row r="889" spans="3:3" ht="15.8" customHeight="1" x14ac:dyDescent="0.2">
      <c r="C889" s="218"/>
    </row>
    <row r="890" spans="3:3" ht="15.8" customHeight="1" x14ac:dyDescent="0.2">
      <c r="C890" s="218"/>
    </row>
    <row r="891" spans="3:3" ht="15.8" customHeight="1" x14ac:dyDescent="0.2">
      <c r="C891" s="218"/>
    </row>
    <row r="892" spans="3:3" ht="15.8" customHeight="1" x14ac:dyDescent="0.2">
      <c r="C892" s="218"/>
    </row>
    <row r="893" spans="3:3" ht="15.8" customHeight="1" x14ac:dyDescent="0.2">
      <c r="C893" s="218"/>
    </row>
    <row r="894" spans="3:3" ht="15.8" customHeight="1" x14ac:dyDescent="0.2">
      <c r="C894" s="218"/>
    </row>
    <row r="895" spans="3:3" ht="15.8" customHeight="1" x14ac:dyDescent="0.2">
      <c r="C895" s="218"/>
    </row>
    <row r="896" spans="3:3" ht="15.8" customHeight="1" x14ac:dyDescent="0.2">
      <c r="C896" s="218"/>
    </row>
    <row r="897" spans="3:3" ht="15.8" customHeight="1" x14ac:dyDescent="0.2">
      <c r="C897" s="218"/>
    </row>
    <row r="898" spans="3:3" ht="15.8" customHeight="1" x14ac:dyDescent="0.2">
      <c r="C898" s="218"/>
    </row>
    <row r="899" spans="3:3" ht="15.8" customHeight="1" x14ac:dyDescent="0.2">
      <c r="C899" s="218"/>
    </row>
    <row r="900" spans="3:3" ht="15.8" customHeight="1" x14ac:dyDescent="0.2">
      <c r="C900" s="218"/>
    </row>
    <row r="901" spans="3:3" ht="15.8" customHeight="1" x14ac:dyDescent="0.2">
      <c r="C901" s="218"/>
    </row>
    <row r="902" spans="3:3" ht="15.8" customHeight="1" x14ac:dyDescent="0.2">
      <c r="C902" s="218"/>
    </row>
    <row r="903" spans="3:3" ht="15.8" customHeight="1" x14ac:dyDescent="0.2">
      <c r="C903" s="218"/>
    </row>
    <row r="904" spans="3:3" ht="15.8" customHeight="1" x14ac:dyDescent="0.2">
      <c r="C904" s="218"/>
    </row>
    <row r="905" spans="3:3" ht="15.8" customHeight="1" x14ac:dyDescent="0.2">
      <c r="C905" s="218"/>
    </row>
    <row r="906" spans="3:3" ht="15.8" customHeight="1" x14ac:dyDescent="0.2">
      <c r="C906" s="218"/>
    </row>
    <row r="907" spans="3:3" ht="15.8" customHeight="1" x14ac:dyDescent="0.2">
      <c r="C907" s="218"/>
    </row>
    <row r="908" spans="3:3" ht="15.8" customHeight="1" x14ac:dyDescent="0.2">
      <c r="C908" s="218"/>
    </row>
    <row r="909" spans="3:3" ht="15.8" customHeight="1" x14ac:dyDescent="0.2">
      <c r="C909" s="218"/>
    </row>
    <row r="910" spans="3:3" ht="15.8" customHeight="1" x14ac:dyDescent="0.2">
      <c r="C910" s="218"/>
    </row>
    <row r="911" spans="3:3" ht="15.8" customHeight="1" x14ac:dyDescent="0.2">
      <c r="C911" s="218"/>
    </row>
    <row r="912" spans="3:3" ht="15.8" customHeight="1" x14ac:dyDescent="0.2">
      <c r="C912" s="218"/>
    </row>
    <row r="913" spans="3:3" ht="15.8" customHeight="1" x14ac:dyDescent="0.2">
      <c r="C913" s="218"/>
    </row>
    <row r="914" spans="3:3" ht="15.8" customHeight="1" x14ac:dyDescent="0.2">
      <c r="C914" s="218"/>
    </row>
    <row r="915" spans="3:3" ht="15.8" customHeight="1" x14ac:dyDescent="0.2">
      <c r="C915" s="218"/>
    </row>
    <row r="916" spans="3:3" ht="15.8" customHeight="1" x14ac:dyDescent="0.2">
      <c r="C916" s="218"/>
    </row>
    <row r="917" spans="3:3" ht="15.8" customHeight="1" x14ac:dyDescent="0.2">
      <c r="C917" s="218"/>
    </row>
    <row r="918" spans="3:3" ht="15.8" customHeight="1" x14ac:dyDescent="0.2">
      <c r="C918" s="218"/>
    </row>
    <row r="919" spans="3:3" ht="15.8" customHeight="1" x14ac:dyDescent="0.2">
      <c r="C919" s="218"/>
    </row>
    <row r="920" spans="3:3" ht="15.8" customHeight="1" x14ac:dyDescent="0.2">
      <c r="C920" s="218"/>
    </row>
    <row r="921" spans="3:3" ht="15.8" customHeight="1" x14ac:dyDescent="0.2">
      <c r="C921" s="218"/>
    </row>
    <row r="922" spans="3:3" ht="15.8" customHeight="1" x14ac:dyDescent="0.2">
      <c r="C922" s="218"/>
    </row>
    <row r="923" spans="3:3" ht="15.8" customHeight="1" x14ac:dyDescent="0.2">
      <c r="C923" s="218"/>
    </row>
    <row r="924" spans="3:3" ht="15.8" customHeight="1" x14ac:dyDescent="0.2">
      <c r="C924" s="218"/>
    </row>
    <row r="925" spans="3:3" ht="15.8" customHeight="1" x14ac:dyDescent="0.2">
      <c r="C925" s="218"/>
    </row>
    <row r="926" spans="3:3" ht="15.8" customHeight="1" x14ac:dyDescent="0.2">
      <c r="C926" s="218"/>
    </row>
    <row r="927" spans="3:3" ht="15.8" customHeight="1" x14ac:dyDescent="0.2">
      <c r="C927" s="218"/>
    </row>
    <row r="928" spans="3:3" ht="15.8" customHeight="1" x14ac:dyDescent="0.2">
      <c r="C928" s="218"/>
    </row>
    <row r="929" spans="3:3" ht="15.8" customHeight="1" x14ac:dyDescent="0.2">
      <c r="C929" s="218"/>
    </row>
    <row r="930" spans="3:3" ht="15.8" customHeight="1" x14ac:dyDescent="0.2">
      <c r="C930" s="218"/>
    </row>
    <row r="931" spans="3:3" ht="15.8" customHeight="1" x14ac:dyDescent="0.2">
      <c r="C931" s="218"/>
    </row>
    <row r="932" spans="3:3" ht="15.8" customHeight="1" x14ac:dyDescent="0.2">
      <c r="C932" s="218"/>
    </row>
    <row r="933" spans="3:3" ht="15.8" customHeight="1" x14ac:dyDescent="0.2">
      <c r="C933" s="218"/>
    </row>
    <row r="934" spans="3:3" ht="15.8" customHeight="1" x14ac:dyDescent="0.2">
      <c r="C934" s="218"/>
    </row>
    <row r="935" spans="3:3" ht="15.8" customHeight="1" x14ac:dyDescent="0.2">
      <c r="C935" s="218"/>
    </row>
    <row r="936" spans="3:3" ht="15.8" customHeight="1" x14ac:dyDescent="0.2">
      <c r="C936" s="218"/>
    </row>
    <row r="937" spans="3:3" ht="15.8" customHeight="1" x14ac:dyDescent="0.2">
      <c r="C937" s="218"/>
    </row>
    <row r="938" spans="3:3" ht="15.8" customHeight="1" x14ac:dyDescent="0.2">
      <c r="C938" s="218"/>
    </row>
    <row r="939" spans="3:3" ht="15.8" customHeight="1" x14ac:dyDescent="0.2">
      <c r="C939" s="218"/>
    </row>
    <row r="940" spans="3:3" ht="15.8" customHeight="1" x14ac:dyDescent="0.2">
      <c r="C940" s="218"/>
    </row>
    <row r="941" spans="3:3" ht="15.8" customHeight="1" x14ac:dyDescent="0.2">
      <c r="C941" s="218"/>
    </row>
    <row r="942" spans="3:3" ht="15.8" customHeight="1" x14ac:dyDescent="0.2">
      <c r="C942" s="218"/>
    </row>
    <row r="943" spans="3:3" ht="15.8" customHeight="1" x14ac:dyDescent="0.2">
      <c r="C943" s="218"/>
    </row>
    <row r="944" spans="3:3" ht="15.8" customHeight="1" x14ac:dyDescent="0.2">
      <c r="C944" s="218"/>
    </row>
    <row r="945" spans="3:3" ht="15.8" customHeight="1" x14ac:dyDescent="0.2">
      <c r="C945" s="218"/>
    </row>
    <row r="946" spans="3:3" ht="15.8" customHeight="1" x14ac:dyDescent="0.2">
      <c r="C946" s="218"/>
    </row>
    <row r="947" spans="3:3" ht="15.8" customHeight="1" x14ac:dyDescent="0.2">
      <c r="C947" s="218"/>
    </row>
    <row r="948" spans="3:3" ht="15.8" customHeight="1" x14ac:dyDescent="0.2">
      <c r="C948" s="218"/>
    </row>
    <row r="949" spans="3:3" ht="15.8" customHeight="1" x14ac:dyDescent="0.2">
      <c r="C949" s="218"/>
    </row>
    <row r="950" spans="3:3" ht="15.8" customHeight="1" x14ac:dyDescent="0.2">
      <c r="C950" s="218"/>
    </row>
    <row r="951" spans="3:3" ht="15.8" customHeight="1" x14ac:dyDescent="0.2">
      <c r="C951" s="218"/>
    </row>
    <row r="952" spans="3:3" ht="15.8" customHeight="1" x14ac:dyDescent="0.2">
      <c r="C952" s="218"/>
    </row>
    <row r="953" spans="3:3" ht="15.8" customHeight="1" x14ac:dyDescent="0.2">
      <c r="C953" s="218"/>
    </row>
    <row r="954" spans="3:3" ht="15.8" customHeight="1" x14ac:dyDescent="0.2">
      <c r="C954" s="218"/>
    </row>
    <row r="955" spans="3:3" ht="15.8" customHeight="1" x14ac:dyDescent="0.2">
      <c r="C955" s="218"/>
    </row>
    <row r="956" spans="3:3" ht="15.8" customHeight="1" x14ac:dyDescent="0.2">
      <c r="C956" s="218"/>
    </row>
    <row r="957" spans="3:3" ht="15.8" customHeight="1" x14ac:dyDescent="0.2">
      <c r="C957" s="218"/>
    </row>
    <row r="958" spans="3:3" ht="15.8" customHeight="1" x14ac:dyDescent="0.2">
      <c r="C958" s="218"/>
    </row>
    <row r="959" spans="3:3" ht="15.8" customHeight="1" x14ac:dyDescent="0.2">
      <c r="C959" s="218"/>
    </row>
    <row r="960" spans="3:3" ht="15.8" customHeight="1" x14ac:dyDescent="0.2">
      <c r="C960" s="218"/>
    </row>
    <row r="961" spans="3:3" ht="15.8" customHeight="1" x14ac:dyDescent="0.2">
      <c r="C961" s="218"/>
    </row>
    <row r="962" spans="3:3" ht="15.8" customHeight="1" x14ac:dyDescent="0.2">
      <c r="C962" s="218"/>
    </row>
    <row r="963" spans="3:3" ht="15.8" customHeight="1" x14ac:dyDescent="0.2">
      <c r="C963" s="218"/>
    </row>
    <row r="964" spans="3:3" ht="15.8" customHeight="1" x14ac:dyDescent="0.2">
      <c r="C964" s="218"/>
    </row>
    <row r="965" spans="3:3" ht="15.8" customHeight="1" x14ac:dyDescent="0.2">
      <c r="C965" s="218"/>
    </row>
    <row r="966" spans="3:3" ht="15.8" customHeight="1" x14ac:dyDescent="0.2">
      <c r="C966" s="218"/>
    </row>
    <row r="967" spans="3:3" ht="15.8" customHeight="1" x14ac:dyDescent="0.2">
      <c r="C967" s="218"/>
    </row>
    <row r="968" spans="3:3" ht="15.8" customHeight="1" x14ac:dyDescent="0.2">
      <c r="C968" s="218"/>
    </row>
    <row r="969" spans="3:3" ht="15.8" customHeight="1" x14ac:dyDescent="0.2">
      <c r="C969" s="218"/>
    </row>
    <row r="970" spans="3:3" ht="15.8" customHeight="1" x14ac:dyDescent="0.2">
      <c r="C970" s="218"/>
    </row>
    <row r="971" spans="3:3" ht="15.8" customHeight="1" x14ac:dyDescent="0.2">
      <c r="C971" s="218"/>
    </row>
    <row r="972" spans="3:3" ht="15.8" customHeight="1" x14ac:dyDescent="0.2">
      <c r="C972" s="218"/>
    </row>
    <row r="973" spans="3:3" ht="15.8" customHeight="1" x14ac:dyDescent="0.2">
      <c r="C973" s="218"/>
    </row>
    <row r="974" spans="3:3" ht="15.8" customHeight="1" x14ac:dyDescent="0.2">
      <c r="C974" s="218"/>
    </row>
    <row r="975" spans="3:3" ht="15.8" customHeight="1" x14ac:dyDescent="0.2">
      <c r="C975" s="218"/>
    </row>
    <row r="976" spans="3:3" ht="15.8" customHeight="1" x14ac:dyDescent="0.2">
      <c r="C976" s="218"/>
    </row>
    <row r="977" spans="3:3" ht="15.8"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8" sqref="E118"/>
    </sheetView>
  </sheetViews>
  <sheetFormatPr defaultColWidth="14.375" defaultRowHeight="14.95" customHeight="1" x14ac:dyDescent="0.2"/>
  <cols>
    <col min="1" max="1" width="13.25" style="189" customWidth="1"/>
    <col min="2" max="2" width="60.75" style="213" customWidth="1"/>
    <col min="3" max="3" width="12.75" style="189" customWidth="1"/>
    <col min="4" max="5" width="14.75" style="70" customWidth="1"/>
    <col min="6" max="6" width="8.75" style="64" customWidth="1"/>
    <col min="7" max="25" width="8" style="64" customWidth="1"/>
    <col min="26" max="30" width="14.375" style="64" customWidth="1"/>
    <col min="31" max="16384" width="14.375" style="64"/>
  </cols>
  <sheetData>
    <row r="1" spans="1:25" ht="14.95" customHeight="1" x14ac:dyDescent="0.2">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2"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1"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1"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689796.03</v>
      </c>
      <c r="E114" s="81">
        <f t="shared" si="22"/>
        <v>800720.03999999992</v>
      </c>
      <c r="F114" s="63">
        <f t="shared" si="1"/>
        <v>116.08069707214752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663912.04</v>
      </c>
      <c r="E115" s="81">
        <f t="shared" si="23"/>
        <v>774366.22</v>
      </c>
      <c r="F115" s="63">
        <f t="shared" si="1"/>
        <v>116.63686954675501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663912.04</v>
      </c>
      <c r="E117" s="249">
        <v>774366.22</v>
      </c>
      <c r="F117" s="63">
        <f t="shared" si="1"/>
        <v>116.63686954675501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25883.99</v>
      </c>
      <c r="E126" s="249">
        <v>26353.82</v>
      </c>
      <c r="F126" s="63">
        <f t="shared" si="1"/>
        <v>101.81513746528259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1"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689796.03</v>
      </c>
      <c r="E141" s="106">
        <f t="shared" si="28"/>
        <v>800720.03999999992</v>
      </c>
      <c r="F141" s="82">
        <f t="shared" si="1"/>
        <v>116.08069707214752</v>
      </c>
      <c r="G141" s="49"/>
      <c r="H141" s="49"/>
      <c r="I141" s="49"/>
      <c r="J141" s="49"/>
      <c r="K141" s="49"/>
      <c r="L141" s="49"/>
      <c r="M141" s="49"/>
      <c r="N141" s="49"/>
      <c r="O141" s="49"/>
      <c r="P141" s="49"/>
      <c r="Q141" s="49"/>
      <c r="R141" s="49"/>
      <c r="S141" s="49"/>
      <c r="T141" s="49"/>
      <c r="U141" s="49"/>
      <c r="V141" s="49"/>
      <c r="W141" s="49"/>
      <c r="X141" s="49"/>
      <c r="Y141" s="49"/>
    </row>
    <row r="142" spans="1:25" ht="12.1"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1"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1"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1"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1"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1"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1"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1"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1"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1"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1"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1"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1"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8" customHeight="1" x14ac:dyDescent="0.2">
      <c r="C342" s="212"/>
    </row>
    <row r="343" spans="1:25" ht="15.8" customHeight="1" x14ac:dyDescent="0.2">
      <c r="C343" s="212"/>
    </row>
    <row r="344" spans="1:25" ht="15.8" customHeight="1" x14ac:dyDescent="0.2">
      <c r="C344" s="212"/>
    </row>
    <row r="345" spans="1:25" ht="15.8" customHeight="1" x14ac:dyDescent="0.2">
      <c r="C345" s="212"/>
    </row>
    <row r="346" spans="1:25" ht="15.8" customHeight="1" x14ac:dyDescent="0.2">
      <c r="C346" s="212"/>
    </row>
    <row r="347" spans="1:25" ht="15.8" customHeight="1" x14ac:dyDescent="0.2">
      <c r="C347" s="212"/>
    </row>
    <row r="348" spans="1:25" ht="15.8" customHeight="1" x14ac:dyDescent="0.2">
      <c r="C348" s="212"/>
    </row>
    <row r="349" spans="1:25" ht="15.8" customHeight="1" x14ac:dyDescent="0.2">
      <c r="C349" s="212"/>
    </row>
    <row r="350" spans="1:25" ht="15.8" customHeight="1" x14ac:dyDescent="0.2">
      <c r="C350" s="212"/>
    </row>
    <row r="351" spans="1:25" ht="15.8" customHeight="1" x14ac:dyDescent="0.2">
      <c r="C351" s="212"/>
    </row>
    <row r="352" spans="1:25" ht="15.8" customHeight="1" x14ac:dyDescent="0.2">
      <c r="C352" s="212"/>
    </row>
    <row r="353" spans="3:3" ht="15.8" customHeight="1" x14ac:dyDescent="0.2">
      <c r="C353" s="212"/>
    </row>
    <row r="354" spans="3:3" ht="15.8" customHeight="1" x14ac:dyDescent="0.2">
      <c r="C354" s="212"/>
    </row>
    <row r="355" spans="3:3" ht="15.8" customHeight="1" x14ac:dyDescent="0.2">
      <c r="C355" s="212"/>
    </row>
    <row r="356" spans="3:3" ht="15.8" customHeight="1" x14ac:dyDescent="0.2">
      <c r="C356" s="212"/>
    </row>
    <row r="357" spans="3:3" ht="15.8" customHeight="1" x14ac:dyDescent="0.2">
      <c r="C357" s="212"/>
    </row>
    <row r="358" spans="3:3" ht="15.8" customHeight="1" x14ac:dyDescent="0.2">
      <c r="C358" s="212"/>
    </row>
    <row r="359" spans="3:3" ht="15.8" customHeight="1" x14ac:dyDescent="0.2">
      <c r="C359" s="212"/>
    </row>
    <row r="360" spans="3:3" ht="15.8" customHeight="1" x14ac:dyDescent="0.2">
      <c r="C360" s="212"/>
    </row>
    <row r="361" spans="3:3" ht="15.8" customHeight="1" x14ac:dyDescent="0.2">
      <c r="C361" s="212"/>
    </row>
    <row r="362" spans="3:3" ht="15.8" customHeight="1" x14ac:dyDescent="0.2">
      <c r="C362" s="212"/>
    </row>
    <row r="363" spans="3:3" ht="15.8" customHeight="1" x14ac:dyDescent="0.2">
      <c r="C363" s="212"/>
    </row>
    <row r="364" spans="3:3" ht="15.8" customHeight="1" x14ac:dyDescent="0.2">
      <c r="C364" s="212"/>
    </row>
    <row r="365" spans="3:3" ht="15.8" customHeight="1" x14ac:dyDescent="0.2">
      <c r="C365" s="212"/>
    </row>
    <row r="366" spans="3:3" ht="15.8" customHeight="1" x14ac:dyDescent="0.2">
      <c r="C366" s="212"/>
    </row>
    <row r="367" spans="3:3" ht="15.8" customHeight="1" x14ac:dyDescent="0.2">
      <c r="C367" s="212"/>
    </row>
    <row r="368" spans="3:3" ht="15.8" customHeight="1" x14ac:dyDescent="0.2">
      <c r="C368" s="212"/>
    </row>
    <row r="369" spans="3:3" ht="15.8" customHeight="1" x14ac:dyDescent="0.2">
      <c r="C369" s="212"/>
    </row>
    <row r="370" spans="3:3" ht="15.8" customHeight="1" x14ac:dyDescent="0.2">
      <c r="C370" s="212"/>
    </row>
    <row r="371" spans="3:3" ht="15.8" customHeight="1" x14ac:dyDescent="0.2">
      <c r="C371" s="212"/>
    </row>
    <row r="372" spans="3:3" ht="15.8" customHeight="1" x14ac:dyDescent="0.2">
      <c r="C372" s="212"/>
    </row>
    <row r="373" spans="3:3" ht="15.8" customHeight="1" x14ac:dyDescent="0.2">
      <c r="C373" s="212"/>
    </row>
    <row r="374" spans="3:3" ht="15.8" customHeight="1" x14ac:dyDescent="0.2">
      <c r="C374" s="212"/>
    </row>
    <row r="375" spans="3:3" ht="15.8" customHeight="1" x14ac:dyDescent="0.2">
      <c r="C375" s="212"/>
    </row>
    <row r="376" spans="3:3" ht="15.8" customHeight="1" x14ac:dyDescent="0.2">
      <c r="C376" s="212"/>
    </row>
    <row r="377" spans="3:3" ht="15.8" customHeight="1" x14ac:dyDescent="0.2">
      <c r="C377" s="212"/>
    </row>
    <row r="378" spans="3:3" ht="15.8" customHeight="1" x14ac:dyDescent="0.2">
      <c r="C378" s="212"/>
    </row>
    <row r="379" spans="3:3" ht="15.8" customHeight="1" x14ac:dyDescent="0.2">
      <c r="C379" s="212"/>
    </row>
    <row r="380" spans="3:3" ht="15.8" customHeight="1" x14ac:dyDescent="0.2">
      <c r="C380" s="212"/>
    </row>
    <row r="381" spans="3:3" ht="15.8" customHeight="1" x14ac:dyDescent="0.2">
      <c r="C381" s="212"/>
    </row>
    <row r="382" spans="3:3" ht="15.8" customHeight="1" x14ac:dyDescent="0.2">
      <c r="C382" s="212"/>
    </row>
    <row r="383" spans="3:3" ht="15.8" customHeight="1" x14ac:dyDescent="0.2">
      <c r="C383" s="212"/>
    </row>
    <row r="384" spans="3:3" ht="15.8" customHeight="1" x14ac:dyDescent="0.2">
      <c r="C384" s="212"/>
    </row>
    <row r="385" spans="3:3" ht="15.8" customHeight="1" x14ac:dyDescent="0.2">
      <c r="C385" s="212"/>
    </row>
    <row r="386" spans="3:3" ht="15.8" customHeight="1" x14ac:dyDescent="0.2">
      <c r="C386" s="212"/>
    </row>
    <row r="387" spans="3:3" ht="15.8" customHeight="1" x14ac:dyDescent="0.2">
      <c r="C387" s="212"/>
    </row>
    <row r="388" spans="3:3" ht="15.8" customHeight="1" x14ac:dyDescent="0.2">
      <c r="C388" s="212"/>
    </row>
    <row r="389" spans="3:3" ht="15.8" customHeight="1" x14ac:dyDescent="0.2">
      <c r="C389" s="212"/>
    </row>
    <row r="390" spans="3:3" ht="15.8" customHeight="1" x14ac:dyDescent="0.2">
      <c r="C390" s="212"/>
    </row>
    <row r="391" spans="3:3" ht="15.8" customHeight="1" x14ac:dyDescent="0.2">
      <c r="C391" s="212"/>
    </row>
    <row r="392" spans="3:3" ht="15.8" customHeight="1" x14ac:dyDescent="0.2">
      <c r="C392" s="212"/>
    </row>
    <row r="393" spans="3:3" ht="15.8" customHeight="1" x14ac:dyDescent="0.2">
      <c r="C393" s="212"/>
    </row>
    <row r="394" spans="3:3" ht="15.8" customHeight="1" x14ac:dyDescent="0.2">
      <c r="C394" s="212"/>
    </row>
    <row r="395" spans="3:3" ht="15.8" customHeight="1" x14ac:dyDescent="0.2">
      <c r="C395" s="212"/>
    </row>
    <row r="396" spans="3:3" ht="15.8" customHeight="1" x14ac:dyDescent="0.2">
      <c r="C396" s="212"/>
    </row>
    <row r="397" spans="3:3" ht="15.8" customHeight="1" x14ac:dyDescent="0.2">
      <c r="C397" s="212"/>
    </row>
    <row r="398" spans="3:3" ht="15.8" customHeight="1" x14ac:dyDescent="0.2">
      <c r="C398" s="212"/>
    </row>
    <row r="399" spans="3:3" ht="15.8" customHeight="1" x14ac:dyDescent="0.2">
      <c r="C399" s="212"/>
    </row>
    <row r="400" spans="3:3" ht="15.8" customHeight="1" x14ac:dyDescent="0.2">
      <c r="C400" s="212"/>
    </row>
    <row r="401" spans="3:3" ht="15.8" customHeight="1" x14ac:dyDescent="0.2">
      <c r="C401" s="212"/>
    </row>
    <row r="402" spans="3:3" ht="15.8" customHeight="1" x14ac:dyDescent="0.2">
      <c r="C402" s="212"/>
    </row>
    <row r="403" spans="3:3" ht="15.8" customHeight="1" x14ac:dyDescent="0.2">
      <c r="C403" s="212"/>
    </row>
    <row r="404" spans="3:3" ht="15.8" customHeight="1" x14ac:dyDescent="0.2">
      <c r="C404" s="212"/>
    </row>
    <row r="405" spans="3:3" ht="15.8" customHeight="1" x14ac:dyDescent="0.2">
      <c r="C405" s="212"/>
    </row>
    <row r="406" spans="3:3" ht="15.8" customHeight="1" x14ac:dyDescent="0.2">
      <c r="C406" s="212"/>
    </row>
    <row r="407" spans="3:3" ht="15.8" customHeight="1" x14ac:dyDescent="0.2">
      <c r="C407" s="212"/>
    </row>
    <row r="408" spans="3:3" ht="15.8" customHeight="1" x14ac:dyDescent="0.2">
      <c r="C408" s="212"/>
    </row>
    <row r="409" spans="3:3" ht="15.8" customHeight="1" x14ac:dyDescent="0.2">
      <c r="C409" s="212"/>
    </row>
    <row r="410" spans="3:3" ht="15.8" customHeight="1" x14ac:dyDescent="0.2">
      <c r="C410" s="212"/>
    </row>
    <row r="411" spans="3:3" ht="15.8" customHeight="1" x14ac:dyDescent="0.2">
      <c r="C411" s="212"/>
    </row>
    <row r="412" spans="3:3" ht="15.8" customHeight="1" x14ac:dyDescent="0.2">
      <c r="C412" s="212"/>
    </row>
    <row r="413" spans="3:3" ht="15.8" customHeight="1" x14ac:dyDescent="0.2">
      <c r="C413" s="212"/>
    </row>
    <row r="414" spans="3:3" ht="15.8" customHeight="1" x14ac:dyDescent="0.2">
      <c r="C414" s="212"/>
    </row>
    <row r="415" spans="3:3" ht="15.8" customHeight="1" x14ac:dyDescent="0.2">
      <c r="C415" s="212"/>
    </row>
    <row r="416" spans="3:3" ht="15.8" customHeight="1" x14ac:dyDescent="0.2">
      <c r="C416" s="212"/>
    </row>
    <row r="417" spans="3:3" ht="15.8" customHeight="1" x14ac:dyDescent="0.2">
      <c r="C417" s="212"/>
    </row>
    <row r="418" spans="3:3" ht="15.8" customHeight="1" x14ac:dyDescent="0.2">
      <c r="C418" s="212"/>
    </row>
    <row r="419" spans="3:3" ht="15.8" customHeight="1" x14ac:dyDescent="0.2">
      <c r="C419" s="212"/>
    </row>
    <row r="420" spans="3:3" ht="15.8" customHeight="1" x14ac:dyDescent="0.2">
      <c r="C420" s="212"/>
    </row>
    <row r="421" spans="3:3" ht="15.8" customHeight="1" x14ac:dyDescent="0.2">
      <c r="C421" s="212"/>
    </row>
    <row r="422" spans="3:3" ht="15.8" customHeight="1" x14ac:dyDescent="0.2">
      <c r="C422" s="212"/>
    </row>
    <row r="423" spans="3:3" ht="15.8" customHeight="1" x14ac:dyDescent="0.2">
      <c r="C423" s="212"/>
    </row>
    <row r="424" spans="3:3" ht="15.8" customHeight="1" x14ac:dyDescent="0.2">
      <c r="C424" s="212"/>
    </row>
    <row r="425" spans="3:3" ht="15.8" customHeight="1" x14ac:dyDescent="0.2">
      <c r="C425" s="212"/>
    </row>
    <row r="426" spans="3:3" ht="15.8" customHeight="1" x14ac:dyDescent="0.2">
      <c r="C426" s="212"/>
    </row>
    <row r="427" spans="3:3" ht="15.8" customHeight="1" x14ac:dyDescent="0.2">
      <c r="C427" s="212"/>
    </row>
    <row r="428" spans="3:3" ht="15.8" customHeight="1" x14ac:dyDescent="0.2">
      <c r="C428" s="212"/>
    </row>
    <row r="429" spans="3:3" ht="15.8" customHeight="1" x14ac:dyDescent="0.2">
      <c r="C429" s="212"/>
    </row>
    <row r="430" spans="3:3" ht="15.8" customHeight="1" x14ac:dyDescent="0.2">
      <c r="C430" s="212"/>
    </row>
    <row r="431" spans="3:3" ht="15.8" customHeight="1" x14ac:dyDescent="0.2">
      <c r="C431" s="212"/>
    </row>
    <row r="432" spans="3:3" ht="15.8" customHeight="1" x14ac:dyDescent="0.2">
      <c r="C432" s="212"/>
    </row>
    <row r="433" spans="3:3" ht="15.8" customHeight="1" x14ac:dyDescent="0.2">
      <c r="C433" s="212"/>
    </row>
    <row r="434" spans="3:3" ht="15.8" customHeight="1" x14ac:dyDescent="0.2">
      <c r="C434" s="212"/>
    </row>
    <row r="435" spans="3:3" ht="15.8" customHeight="1" x14ac:dyDescent="0.2">
      <c r="C435" s="212"/>
    </row>
    <row r="436" spans="3:3" ht="15.8" customHeight="1" x14ac:dyDescent="0.2">
      <c r="C436" s="212"/>
    </row>
    <row r="437" spans="3:3" ht="15.8" customHeight="1" x14ac:dyDescent="0.2">
      <c r="C437" s="212"/>
    </row>
    <row r="438" spans="3:3" ht="15.8" customHeight="1" x14ac:dyDescent="0.2">
      <c r="C438" s="212"/>
    </row>
    <row r="439" spans="3:3" ht="15.8" customHeight="1" x14ac:dyDescent="0.2">
      <c r="C439" s="212"/>
    </row>
    <row r="440" spans="3:3" ht="15.8" customHeight="1" x14ac:dyDescent="0.2">
      <c r="C440" s="212"/>
    </row>
    <row r="441" spans="3:3" ht="15.8" customHeight="1" x14ac:dyDescent="0.2">
      <c r="C441" s="212"/>
    </row>
    <row r="442" spans="3:3" ht="15.8" customHeight="1" x14ac:dyDescent="0.2">
      <c r="C442" s="212"/>
    </row>
    <row r="443" spans="3:3" ht="15.8" customHeight="1" x14ac:dyDescent="0.2">
      <c r="C443" s="212"/>
    </row>
    <row r="444" spans="3:3" ht="15.8" customHeight="1" x14ac:dyDescent="0.2">
      <c r="C444" s="212"/>
    </row>
    <row r="445" spans="3:3" ht="15.8" customHeight="1" x14ac:dyDescent="0.2">
      <c r="C445" s="212"/>
    </row>
    <row r="446" spans="3:3" ht="15.8" customHeight="1" x14ac:dyDescent="0.2">
      <c r="C446" s="212"/>
    </row>
    <row r="447" spans="3:3" ht="15.8" customHeight="1" x14ac:dyDescent="0.2">
      <c r="C447" s="212"/>
    </row>
    <row r="448" spans="3:3" ht="15.8" customHeight="1" x14ac:dyDescent="0.2">
      <c r="C448" s="212"/>
    </row>
    <row r="449" spans="3:3" ht="15.8" customHeight="1" x14ac:dyDescent="0.2">
      <c r="C449" s="212"/>
    </row>
    <row r="450" spans="3:3" ht="15.8" customHeight="1" x14ac:dyDescent="0.2">
      <c r="C450" s="212"/>
    </row>
    <row r="451" spans="3:3" ht="15.8" customHeight="1" x14ac:dyDescent="0.2">
      <c r="C451" s="212"/>
    </row>
    <row r="452" spans="3:3" ht="15.8" customHeight="1" x14ac:dyDescent="0.2">
      <c r="C452" s="212"/>
    </row>
    <row r="453" spans="3:3" ht="15.8" customHeight="1" x14ac:dyDescent="0.2">
      <c r="C453" s="212"/>
    </row>
    <row r="454" spans="3:3" ht="15.8" customHeight="1" x14ac:dyDescent="0.2">
      <c r="C454" s="212"/>
    </row>
    <row r="455" spans="3:3" ht="15.8" customHeight="1" x14ac:dyDescent="0.2">
      <c r="C455" s="212"/>
    </row>
    <row r="456" spans="3:3" ht="15.8" customHeight="1" x14ac:dyDescent="0.2">
      <c r="C456" s="212"/>
    </row>
    <row r="457" spans="3:3" ht="15.8" customHeight="1" x14ac:dyDescent="0.2">
      <c r="C457" s="212"/>
    </row>
    <row r="458" spans="3:3" ht="15.8" customHeight="1" x14ac:dyDescent="0.2">
      <c r="C458" s="212"/>
    </row>
    <row r="459" spans="3:3" ht="15.8" customHeight="1" x14ac:dyDescent="0.2">
      <c r="C459" s="212"/>
    </row>
    <row r="460" spans="3:3" ht="15.8" customHeight="1" x14ac:dyDescent="0.2">
      <c r="C460" s="212"/>
    </row>
    <row r="461" spans="3:3" ht="15.8" customHeight="1" x14ac:dyDescent="0.2">
      <c r="C461" s="212"/>
    </row>
    <row r="462" spans="3:3" ht="15.8" customHeight="1" x14ac:dyDescent="0.2">
      <c r="C462" s="212"/>
    </row>
    <row r="463" spans="3:3" ht="15.8" customHeight="1" x14ac:dyDescent="0.2">
      <c r="C463" s="212"/>
    </row>
    <row r="464" spans="3:3" ht="15.8" customHeight="1" x14ac:dyDescent="0.2">
      <c r="C464" s="212"/>
    </row>
    <row r="465" spans="3:3" ht="15.8" customHeight="1" x14ac:dyDescent="0.2">
      <c r="C465" s="212"/>
    </row>
    <row r="466" spans="3:3" ht="15.8" customHeight="1" x14ac:dyDescent="0.2">
      <c r="C466" s="212"/>
    </row>
    <row r="467" spans="3:3" ht="15.8" customHeight="1" x14ac:dyDescent="0.2">
      <c r="C467" s="212"/>
    </row>
    <row r="468" spans="3:3" ht="15.8" customHeight="1" x14ac:dyDescent="0.2">
      <c r="C468" s="212"/>
    </row>
    <row r="469" spans="3:3" ht="15.8" customHeight="1" x14ac:dyDescent="0.2">
      <c r="C469" s="212"/>
    </row>
    <row r="470" spans="3:3" ht="15.8" customHeight="1" x14ac:dyDescent="0.2">
      <c r="C470" s="212"/>
    </row>
    <row r="471" spans="3:3" ht="15.8" customHeight="1" x14ac:dyDescent="0.2">
      <c r="C471" s="212"/>
    </row>
    <row r="472" spans="3:3" ht="15.8" customHeight="1" x14ac:dyDescent="0.2">
      <c r="C472" s="212"/>
    </row>
    <row r="473" spans="3:3" ht="15.8" customHeight="1" x14ac:dyDescent="0.2">
      <c r="C473" s="212"/>
    </row>
    <row r="474" spans="3:3" ht="15.8" customHeight="1" x14ac:dyDescent="0.2">
      <c r="C474" s="212"/>
    </row>
    <row r="475" spans="3:3" ht="15.8" customHeight="1" x14ac:dyDescent="0.2">
      <c r="C475" s="212"/>
    </row>
    <row r="476" spans="3:3" ht="15.8" customHeight="1" x14ac:dyDescent="0.2">
      <c r="C476" s="212"/>
    </row>
    <row r="477" spans="3:3" ht="15.8" customHeight="1" x14ac:dyDescent="0.2">
      <c r="C477" s="212"/>
    </row>
    <row r="478" spans="3:3" ht="15.8" customHeight="1" x14ac:dyDescent="0.2">
      <c r="C478" s="212"/>
    </row>
    <row r="479" spans="3:3" ht="15.8" customHeight="1" x14ac:dyDescent="0.2">
      <c r="C479" s="212"/>
    </row>
    <row r="480" spans="3:3" ht="15.8" customHeight="1" x14ac:dyDescent="0.2">
      <c r="C480" s="212"/>
    </row>
    <row r="481" spans="3:3" ht="15.8" customHeight="1" x14ac:dyDescent="0.2">
      <c r="C481" s="212"/>
    </row>
    <row r="482" spans="3:3" ht="15.8" customHeight="1" x14ac:dyDescent="0.2">
      <c r="C482" s="212"/>
    </row>
    <row r="483" spans="3:3" ht="15.8" customHeight="1" x14ac:dyDescent="0.2">
      <c r="C483" s="212"/>
    </row>
    <row r="484" spans="3:3" ht="15.8" customHeight="1" x14ac:dyDescent="0.2">
      <c r="C484" s="212"/>
    </row>
    <row r="485" spans="3:3" ht="15.8" customHeight="1" x14ac:dyDescent="0.2">
      <c r="C485" s="212"/>
    </row>
    <row r="486" spans="3:3" ht="15.8" customHeight="1" x14ac:dyDescent="0.2">
      <c r="C486" s="212"/>
    </row>
    <row r="487" spans="3:3" ht="15.8" customHeight="1" x14ac:dyDescent="0.2">
      <c r="C487" s="212"/>
    </row>
    <row r="488" spans="3:3" ht="15.8" customHeight="1" x14ac:dyDescent="0.2">
      <c r="C488" s="212"/>
    </row>
    <row r="489" spans="3:3" ht="15.8" customHeight="1" x14ac:dyDescent="0.2">
      <c r="C489" s="212"/>
    </row>
    <row r="490" spans="3:3" ht="15.8" customHeight="1" x14ac:dyDescent="0.2">
      <c r="C490" s="212"/>
    </row>
    <row r="491" spans="3:3" ht="15.8" customHeight="1" x14ac:dyDescent="0.2">
      <c r="C491" s="212"/>
    </row>
    <row r="492" spans="3:3" ht="15.8" customHeight="1" x14ac:dyDescent="0.2">
      <c r="C492" s="212"/>
    </row>
    <row r="493" spans="3:3" ht="15.8" customHeight="1" x14ac:dyDescent="0.2">
      <c r="C493" s="212"/>
    </row>
    <row r="494" spans="3:3" ht="15.8" customHeight="1" x14ac:dyDescent="0.2">
      <c r="C494" s="212"/>
    </row>
    <row r="495" spans="3:3" ht="15.8" customHeight="1" x14ac:dyDescent="0.2">
      <c r="C495" s="212"/>
    </row>
    <row r="496" spans="3:3" ht="15.8" customHeight="1" x14ac:dyDescent="0.2">
      <c r="C496" s="212"/>
    </row>
    <row r="497" spans="3:3" ht="15.8" customHeight="1" x14ac:dyDescent="0.2">
      <c r="C497" s="212"/>
    </row>
    <row r="498" spans="3:3" ht="15.8" customHeight="1" x14ac:dyDescent="0.2">
      <c r="C498" s="212"/>
    </row>
    <row r="499" spans="3:3" ht="15.8" customHeight="1" x14ac:dyDescent="0.2">
      <c r="C499" s="212"/>
    </row>
    <row r="500" spans="3:3" ht="15.8" customHeight="1" x14ac:dyDescent="0.2">
      <c r="C500" s="212"/>
    </row>
    <row r="501" spans="3:3" ht="15.8" customHeight="1" x14ac:dyDescent="0.2">
      <c r="C501" s="212"/>
    </row>
    <row r="502" spans="3:3" ht="15.8" customHeight="1" x14ac:dyDescent="0.2">
      <c r="C502" s="212"/>
    </row>
    <row r="503" spans="3:3" ht="15.8" customHeight="1" x14ac:dyDescent="0.2">
      <c r="C503" s="212"/>
    </row>
    <row r="504" spans="3:3" ht="15.8" customHeight="1" x14ac:dyDescent="0.2">
      <c r="C504" s="212"/>
    </row>
    <row r="505" spans="3:3" ht="15.8" customHeight="1" x14ac:dyDescent="0.2">
      <c r="C505" s="212"/>
    </row>
    <row r="506" spans="3:3" ht="15.8" customHeight="1" x14ac:dyDescent="0.2">
      <c r="C506" s="212"/>
    </row>
    <row r="507" spans="3:3" ht="15.8" customHeight="1" x14ac:dyDescent="0.2">
      <c r="C507" s="212"/>
    </row>
    <row r="508" spans="3:3" ht="15.8" customHeight="1" x14ac:dyDescent="0.2">
      <c r="C508" s="212"/>
    </row>
    <row r="509" spans="3:3" ht="15.8" customHeight="1" x14ac:dyDescent="0.2">
      <c r="C509" s="212"/>
    </row>
    <row r="510" spans="3:3" ht="15.8" customHeight="1" x14ac:dyDescent="0.2">
      <c r="C510" s="212"/>
    </row>
    <row r="511" spans="3:3" ht="15.8" customHeight="1" x14ac:dyDescent="0.2">
      <c r="C511" s="212"/>
    </row>
    <row r="512" spans="3:3" ht="15.8" customHeight="1" x14ac:dyDescent="0.2">
      <c r="C512" s="212"/>
    </row>
    <row r="513" spans="3:3" ht="15.8" customHeight="1" x14ac:dyDescent="0.2">
      <c r="C513" s="212"/>
    </row>
    <row r="514" spans="3:3" ht="15.8" customHeight="1" x14ac:dyDescent="0.2">
      <c r="C514" s="212"/>
    </row>
    <row r="515" spans="3:3" ht="15.8" customHeight="1" x14ac:dyDescent="0.2">
      <c r="C515" s="212"/>
    </row>
    <row r="516" spans="3:3" ht="15.8" customHeight="1" x14ac:dyDescent="0.2">
      <c r="C516" s="212"/>
    </row>
    <row r="517" spans="3:3" ht="15.8" customHeight="1" x14ac:dyDescent="0.2">
      <c r="C517" s="212"/>
    </row>
    <row r="518" spans="3:3" ht="15.8" customHeight="1" x14ac:dyDescent="0.2">
      <c r="C518" s="212"/>
    </row>
    <row r="519" spans="3:3" ht="15.8" customHeight="1" x14ac:dyDescent="0.2">
      <c r="C519" s="212"/>
    </row>
    <row r="520" spans="3:3" ht="15.8" customHeight="1" x14ac:dyDescent="0.2">
      <c r="C520" s="212"/>
    </row>
    <row r="521" spans="3:3" ht="15.8" customHeight="1" x14ac:dyDescent="0.2">
      <c r="C521" s="212"/>
    </row>
    <row r="522" spans="3:3" ht="15.8" customHeight="1" x14ac:dyDescent="0.2">
      <c r="C522" s="212"/>
    </row>
    <row r="523" spans="3:3" ht="15.8" customHeight="1" x14ac:dyDescent="0.2">
      <c r="C523" s="212"/>
    </row>
    <row r="524" spans="3:3" ht="15.8" customHeight="1" x14ac:dyDescent="0.2">
      <c r="C524" s="212"/>
    </row>
    <row r="525" spans="3:3" ht="15.8" customHeight="1" x14ac:dyDescent="0.2">
      <c r="C525" s="212"/>
    </row>
    <row r="526" spans="3:3" ht="15.8" customHeight="1" x14ac:dyDescent="0.2">
      <c r="C526" s="212"/>
    </row>
    <row r="527" spans="3:3" ht="15.8" customHeight="1" x14ac:dyDescent="0.2">
      <c r="C527" s="212"/>
    </row>
    <row r="528" spans="3:3" ht="15.8" customHeight="1" x14ac:dyDescent="0.2">
      <c r="C528" s="212"/>
    </row>
    <row r="529" spans="3:3" ht="15.8" customHeight="1" x14ac:dyDescent="0.2">
      <c r="C529" s="212"/>
    </row>
    <row r="530" spans="3:3" ht="15.8" customHeight="1" x14ac:dyDescent="0.2">
      <c r="C530" s="212"/>
    </row>
    <row r="531" spans="3:3" ht="15.8" customHeight="1" x14ac:dyDescent="0.2">
      <c r="C531" s="212"/>
    </row>
    <row r="532" spans="3:3" ht="15.8" customHeight="1" x14ac:dyDescent="0.2">
      <c r="C532" s="212"/>
    </row>
    <row r="533" spans="3:3" ht="15.8" customHeight="1" x14ac:dyDescent="0.2">
      <c r="C533" s="212"/>
    </row>
    <row r="534" spans="3:3" ht="15.8" customHeight="1" x14ac:dyDescent="0.2">
      <c r="C534" s="212"/>
    </row>
    <row r="535" spans="3:3" ht="15.8" customHeight="1" x14ac:dyDescent="0.2">
      <c r="C535" s="212"/>
    </row>
    <row r="536" spans="3:3" ht="15.8" customHeight="1" x14ac:dyDescent="0.2">
      <c r="C536" s="212"/>
    </row>
    <row r="537" spans="3:3" ht="15.8" customHeight="1" x14ac:dyDescent="0.2">
      <c r="C537" s="212"/>
    </row>
    <row r="538" spans="3:3" ht="15.8" customHeight="1" x14ac:dyDescent="0.2">
      <c r="C538" s="212"/>
    </row>
    <row r="539" spans="3:3" ht="15.8" customHeight="1" x14ac:dyDescent="0.2">
      <c r="C539" s="212"/>
    </row>
    <row r="540" spans="3:3" ht="15.8" customHeight="1" x14ac:dyDescent="0.2">
      <c r="C540" s="212"/>
    </row>
    <row r="541" spans="3:3" ht="15.8" customHeight="1" x14ac:dyDescent="0.2">
      <c r="C541" s="212"/>
    </row>
    <row r="542" spans="3:3" ht="15.8" customHeight="1" x14ac:dyDescent="0.2">
      <c r="C542" s="212"/>
    </row>
    <row r="543" spans="3:3" ht="15.8" customHeight="1" x14ac:dyDescent="0.2">
      <c r="C543" s="212"/>
    </row>
    <row r="544" spans="3:3" ht="15.8" customHeight="1" x14ac:dyDescent="0.2">
      <c r="C544" s="212"/>
    </row>
    <row r="545" spans="3:3" ht="15.8" customHeight="1" x14ac:dyDescent="0.2">
      <c r="C545" s="212"/>
    </row>
    <row r="546" spans="3:3" ht="15.8" customHeight="1" x14ac:dyDescent="0.2">
      <c r="C546" s="212"/>
    </row>
    <row r="547" spans="3:3" ht="15.8" customHeight="1" x14ac:dyDescent="0.2">
      <c r="C547" s="212"/>
    </row>
    <row r="548" spans="3:3" ht="15.8" customHeight="1" x14ac:dyDescent="0.2">
      <c r="C548" s="212"/>
    </row>
    <row r="549" spans="3:3" ht="15.8" customHeight="1" x14ac:dyDescent="0.2">
      <c r="C549" s="212"/>
    </row>
    <row r="550" spans="3:3" ht="15.8" customHeight="1" x14ac:dyDescent="0.2">
      <c r="C550" s="212"/>
    </row>
    <row r="551" spans="3:3" ht="15.8" customHeight="1" x14ac:dyDescent="0.2">
      <c r="C551" s="212"/>
    </row>
    <row r="552" spans="3:3" ht="15.8" customHeight="1" x14ac:dyDescent="0.2">
      <c r="C552" s="212"/>
    </row>
    <row r="553" spans="3:3" ht="15.8" customHeight="1" x14ac:dyDescent="0.2">
      <c r="C553" s="212"/>
    </row>
    <row r="554" spans="3:3" ht="15.8" customHeight="1" x14ac:dyDescent="0.2">
      <c r="C554" s="212"/>
    </row>
    <row r="555" spans="3:3" ht="15.8" customHeight="1" x14ac:dyDescent="0.2">
      <c r="C555" s="212"/>
    </row>
    <row r="556" spans="3:3" ht="15.8" customHeight="1" x14ac:dyDescent="0.2">
      <c r="C556" s="212"/>
    </row>
    <row r="557" spans="3:3" ht="15.8" customHeight="1" x14ac:dyDescent="0.2">
      <c r="C557" s="212"/>
    </row>
    <row r="558" spans="3:3" ht="15.8" customHeight="1" x14ac:dyDescent="0.2">
      <c r="C558" s="212"/>
    </row>
    <row r="559" spans="3:3" ht="15.8" customHeight="1" x14ac:dyDescent="0.2">
      <c r="C559" s="212"/>
    </row>
    <row r="560" spans="3:3" ht="15.8" customHeight="1" x14ac:dyDescent="0.2">
      <c r="C560" s="212"/>
    </row>
    <row r="561" spans="3:3" ht="15.8" customHeight="1" x14ac:dyDescent="0.2">
      <c r="C561" s="212"/>
    </row>
    <row r="562" spans="3:3" ht="15.8" customHeight="1" x14ac:dyDescent="0.2">
      <c r="C562" s="212"/>
    </row>
    <row r="563" spans="3:3" ht="15.8" customHeight="1" x14ac:dyDescent="0.2">
      <c r="C563" s="212"/>
    </row>
    <row r="564" spans="3:3" ht="15.8" customHeight="1" x14ac:dyDescent="0.2">
      <c r="C564" s="212"/>
    </row>
    <row r="565" spans="3:3" ht="15.8" customHeight="1" x14ac:dyDescent="0.2">
      <c r="C565" s="212"/>
    </row>
    <row r="566" spans="3:3" ht="15.8" customHeight="1" x14ac:dyDescent="0.2">
      <c r="C566" s="212"/>
    </row>
    <row r="567" spans="3:3" ht="15.8" customHeight="1" x14ac:dyDescent="0.2">
      <c r="C567" s="212"/>
    </row>
    <row r="568" spans="3:3" ht="15.8" customHeight="1" x14ac:dyDescent="0.2">
      <c r="C568" s="212"/>
    </row>
    <row r="569" spans="3:3" ht="15.8" customHeight="1" x14ac:dyDescent="0.2">
      <c r="C569" s="212"/>
    </row>
    <row r="570" spans="3:3" ht="15.8" customHeight="1" x14ac:dyDescent="0.2">
      <c r="C570" s="212"/>
    </row>
    <row r="571" spans="3:3" ht="15.8" customHeight="1" x14ac:dyDescent="0.2">
      <c r="C571" s="212"/>
    </row>
    <row r="572" spans="3:3" ht="15.8" customHeight="1" x14ac:dyDescent="0.2">
      <c r="C572" s="212"/>
    </row>
    <row r="573" spans="3:3" ht="15.8" customHeight="1" x14ac:dyDescent="0.2">
      <c r="C573" s="212"/>
    </row>
    <row r="574" spans="3:3" ht="15.8" customHeight="1" x14ac:dyDescent="0.2">
      <c r="C574" s="212"/>
    </row>
    <row r="575" spans="3:3" ht="15.8" customHeight="1" x14ac:dyDescent="0.2">
      <c r="C575" s="212"/>
    </row>
    <row r="576" spans="3:3" ht="15.8" customHeight="1" x14ac:dyDescent="0.2">
      <c r="C576" s="212"/>
    </row>
    <row r="577" spans="3:3" ht="15.8" customHeight="1" x14ac:dyDescent="0.2">
      <c r="C577" s="212"/>
    </row>
    <row r="578" spans="3:3" ht="15.8" customHeight="1" x14ac:dyDescent="0.2">
      <c r="C578" s="212"/>
    </row>
    <row r="579" spans="3:3" ht="15.8" customHeight="1" x14ac:dyDescent="0.2">
      <c r="C579" s="212"/>
    </row>
    <row r="580" spans="3:3" ht="15.8" customHeight="1" x14ac:dyDescent="0.2">
      <c r="C580" s="212"/>
    </row>
    <row r="581" spans="3:3" ht="15.8" customHeight="1" x14ac:dyDescent="0.2">
      <c r="C581" s="212"/>
    </row>
    <row r="582" spans="3:3" ht="15.8" customHeight="1" x14ac:dyDescent="0.2">
      <c r="C582" s="212"/>
    </row>
    <row r="583" spans="3:3" ht="15.8" customHeight="1" x14ac:dyDescent="0.2">
      <c r="C583" s="212"/>
    </row>
    <row r="584" spans="3:3" ht="15.8" customHeight="1" x14ac:dyDescent="0.2">
      <c r="C584" s="212"/>
    </row>
    <row r="585" spans="3:3" ht="15.8" customHeight="1" x14ac:dyDescent="0.2">
      <c r="C585" s="212"/>
    </row>
    <row r="586" spans="3:3" ht="15.8" customHeight="1" x14ac:dyDescent="0.2">
      <c r="C586" s="212"/>
    </row>
    <row r="587" spans="3:3" ht="15.8" customHeight="1" x14ac:dyDescent="0.2">
      <c r="C587" s="212"/>
    </row>
    <row r="588" spans="3:3" ht="15.8" customHeight="1" x14ac:dyDescent="0.2">
      <c r="C588" s="212"/>
    </row>
    <row r="589" spans="3:3" ht="15.8" customHeight="1" x14ac:dyDescent="0.2">
      <c r="C589" s="212"/>
    </row>
    <row r="590" spans="3:3" ht="15.8" customHeight="1" x14ac:dyDescent="0.2">
      <c r="C590" s="212"/>
    </row>
    <row r="591" spans="3:3" ht="15.8" customHeight="1" x14ac:dyDescent="0.2">
      <c r="C591" s="212"/>
    </row>
    <row r="592" spans="3:3" ht="15.8" customHeight="1" x14ac:dyDescent="0.2">
      <c r="C592" s="212"/>
    </row>
    <row r="593" spans="3:3" ht="15.8" customHeight="1" x14ac:dyDescent="0.2">
      <c r="C593" s="212"/>
    </row>
    <row r="594" spans="3:3" ht="15.8" customHeight="1" x14ac:dyDescent="0.2">
      <c r="C594" s="212"/>
    </row>
    <row r="595" spans="3:3" ht="15.8" customHeight="1" x14ac:dyDescent="0.2">
      <c r="C595" s="212"/>
    </row>
    <row r="596" spans="3:3" ht="15.8" customHeight="1" x14ac:dyDescent="0.2">
      <c r="C596" s="212"/>
    </row>
    <row r="597" spans="3:3" ht="15.8" customHeight="1" x14ac:dyDescent="0.2">
      <c r="C597" s="212"/>
    </row>
    <row r="598" spans="3:3" ht="15.8" customHeight="1" x14ac:dyDescent="0.2">
      <c r="C598" s="212"/>
    </row>
    <row r="599" spans="3:3" ht="15.8" customHeight="1" x14ac:dyDescent="0.2">
      <c r="C599" s="212"/>
    </row>
    <row r="600" spans="3:3" ht="15.8" customHeight="1" x14ac:dyDescent="0.2">
      <c r="C600" s="212"/>
    </row>
    <row r="601" spans="3:3" ht="15.8" customHeight="1" x14ac:dyDescent="0.2">
      <c r="C601" s="212"/>
    </row>
    <row r="602" spans="3:3" ht="15.8" customHeight="1" x14ac:dyDescent="0.2">
      <c r="C602" s="212"/>
    </row>
    <row r="603" spans="3:3" ht="15.8" customHeight="1" x14ac:dyDescent="0.2">
      <c r="C603" s="212"/>
    </row>
    <row r="604" spans="3:3" ht="15.8" customHeight="1" x14ac:dyDescent="0.2">
      <c r="C604" s="212"/>
    </row>
    <row r="605" spans="3:3" ht="15.8" customHeight="1" x14ac:dyDescent="0.2">
      <c r="C605" s="212"/>
    </row>
    <row r="606" spans="3:3" ht="15.8" customHeight="1" x14ac:dyDescent="0.2">
      <c r="C606" s="212"/>
    </row>
    <row r="607" spans="3:3" ht="15.8" customHeight="1" x14ac:dyDescent="0.2">
      <c r="C607" s="212"/>
    </row>
    <row r="608" spans="3:3" ht="15.8" customHeight="1" x14ac:dyDescent="0.2">
      <c r="C608" s="212"/>
    </row>
    <row r="609" spans="3:3" ht="15.8" customHeight="1" x14ac:dyDescent="0.2">
      <c r="C609" s="212"/>
    </row>
    <row r="610" spans="3:3" ht="15.8" customHeight="1" x14ac:dyDescent="0.2">
      <c r="C610" s="212"/>
    </row>
    <row r="611" spans="3:3" ht="15.8" customHeight="1" x14ac:dyDescent="0.2">
      <c r="C611" s="212"/>
    </row>
    <row r="612" spans="3:3" ht="15.8" customHeight="1" x14ac:dyDescent="0.2">
      <c r="C612" s="212"/>
    </row>
    <row r="613" spans="3:3" ht="15.8" customHeight="1" x14ac:dyDescent="0.2">
      <c r="C613" s="212"/>
    </row>
    <row r="614" spans="3:3" ht="15.8" customHeight="1" x14ac:dyDescent="0.2">
      <c r="C614" s="212"/>
    </row>
    <row r="615" spans="3:3" ht="15.8" customHeight="1" x14ac:dyDescent="0.2">
      <c r="C615" s="212"/>
    </row>
    <row r="616" spans="3:3" ht="15.8" customHeight="1" x14ac:dyDescent="0.2">
      <c r="C616" s="212"/>
    </row>
    <row r="617" spans="3:3" ht="15.8" customHeight="1" x14ac:dyDescent="0.2">
      <c r="C617" s="212"/>
    </row>
    <row r="618" spans="3:3" ht="15.8" customHeight="1" x14ac:dyDescent="0.2">
      <c r="C618" s="212"/>
    </row>
    <row r="619" spans="3:3" ht="15.8" customHeight="1" x14ac:dyDescent="0.2">
      <c r="C619" s="212"/>
    </row>
    <row r="620" spans="3:3" ht="15.8" customHeight="1" x14ac:dyDescent="0.2">
      <c r="C620" s="212"/>
    </row>
    <row r="621" spans="3:3" ht="15.8" customHeight="1" x14ac:dyDescent="0.2">
      <c r="C621" s="212"/>
    </row>
    <row r="622" spans="3:3" ht="15.8" customHeight="1" x14ac:dyDescent="0.2">
      <c r="C622" s="212"/>
    </row>
    <row r="623" spans="3:3" ht="15.8" customHeight="1" x14ac:dyDescent="0.2">
      <c r="C623" s="212"/>
    </row>
    <row r="624" spans="3:3" ht="15.8" customHeight="1" x14ac:dyDescent="0.2">
      <c r="C624" s="212"/>
    </row>
    <row r="625" spans="3:3" ht="15.8" customHeight="1" x14ac:dyDescent="0.2">
      <c r="C625" s="212"/>
    </row>
    <row r="626" spans="3:3" ht="15.8" customHeight="1" x14ac:dyDescent="0.2">
      <c r="C626" s="212"/>
    </row>
    <row r="627" spans="3:3" ht="15.8" customHeight="1" x14ac:dyDescent="0.2">
      <c r="C627" s="212"/>
    </row>
    <row r="628" spans="3:3" ht="15.8" customHeight="1" x14ac:dyDescent="0.2">
      <c r="C628" s="212"/>
    </row>
    <row r="629" spans="3:3" ht="15.8" customHeight="1" x14ac:dyDescent="0.2">
      <c r="C629" s="212"/>
    </row>
    <row r="630" spans="3:3" ht="15.8" customHeight="1" x14ac:dyDescent="0.2">
      <c r="C630" s="212"/>
    </row>
    <row r="631" spans="3:3" ht="15.8" customHeight="1" x14ac:dyDescent="0.2">
      <c r="C631" s="212"/>
    </row>
    <row r="632" spans="3:3" ht="15.8" customHeight="1" x14ac:dyDescent="0.2">
      <c r="C632" s="212"/>
    </row>
    <row r="633" spans="3:3" ht="15.8" customHeight="1" x14ac:dyDescent="0.2">
      <c r="C633" s="212"/>
    </row>
    <row r="634" spans="3:3" ht="15.8" customHeight="1" x14ac:dyDescent="0.2">
      <c r="C634" s="212"/>
    </row>
    <row r="635" spans="3:3" ht="15.8" customHeight="1" x14ac:dyDescent="0.2">
      <c r="C635" s="212"/>
    </row>
    <row r="636" spans="3:3" ht="15.8" customHeight="1" x14ac:dyDescent="0.2">
      <c r="C636" s="212"/>
    </row>
    <row r="637" spans="3:3" ht="15.8" customHeight="1" x14ac:dyDescent="0.2">
      <c r="C637" s="212"/>
    </row>
    <row r="638" spans="3:3" ht="15.8" customHeight="1" x14ac:dyDescent="0.2">
      <c r="C638" s="212"/>
    </row>
    <row r="639" spans="3:3" ht="15.8" customHeight="1" x14ac:dyDescent="0.2">
      <c r="C639" s="212"/>
    </row>
    <row r="640" spans="3:3" ht="15.8" customHeight="1" x14ac:dyDescent="0.2">
      <c r="C640" s="212"/>
    </row>
    <row r="641" spans="3:3" ht="15.8" customHeight="1" x14ac:dyDescent="0.2">
      <c r="C641" s="212"/>
    </row>
    <row r="642" spans="3:3" ht="15.8" customHeight="1" x14ac:dyDescent="0.2">
      <c r="C642" s="212"/>
    </row>
    <row r="643" spans="3:3" ht="15.8" customHeight="1" x14ac:dyDescent="0.2">
      <c r="C643" s="212"/>
    </row>
    <row r="644" spans="3:3" ht="15.8" customHeight="1" x14ac:dyDescent="0.2">
      <c r="C644" s="212"/>
    </row>
    <row r="645" spans="3:3" ht="15.8" customHeight="1" x14ac:dyDescent="0.2">
      <c r="C645" s="212"/>
    </row>
    <row r="646" spans="3:3" ht="15.8" customHeight="1" x14ac:dyDescent="0.2">
      <c r="C646" s="212"/>
    </row>
    <row r="647" spans="3:3" ht="15.8" customHeight="1" x14ac:dyDescent="0.2">
      <c r="C647" s="212"/>
    </row>
    <row r="648" spans="3:3" ht="15.8" customHeight="1" x14ac:dyDescent="0.2">
      <c r="C648" s="212"/>
    </row>
    <row r="649" spans="3:3" ht="15.8" customHeight="1" x14ac:dyDescent="0.2">
      <c r="C649" s="212"/>
    </row>
    <row r="650" spans="3:3" ht="15.8" customHeight="1" x14ac:dyDescent="0.2">
      <c r="C650" s="212"/>
    </row>
    <row r="651" spans="3:3" ht="15.8" customHeight="1" x14ac:dyDescent="0.2">
      <c r="C651" s="212"/>
    </row>
    <row r="652" spans="3:3" ht="15.8" customHeight="1" x14ac:dyDescent="0.2">
      <c r="C652" s="212"/>
    </row>
    <row r="653" spans="3:3" ht="15.8" customHeight="1" x14ac:dyDescent="0.2">
      <c r="C653" s="212"/>
    </row>
    <row r="654" spans="3:3" ht="15.8" customHeight="1" x14ac:dyDescent="0.2">
      <c r="C654" s="212"/>
    </row>
    <row r="655" spans="3:3" ht="15.8" customHeight="1" x14ac:dyDescent="0.2">
      <c r="C655" s="212"/>
    </row>
    <row r="656" spans="3:3" ht="15.8" customHeight="1" x14ac:dyDescent="0.2">
      <c r="C656" s="212"/>
    </row>
    <row r="657" spans="3:3" ht="15.8" customHeight="1" x14ac:dyDescent="0.2">
      <c r="C657" s="212"/>
    </row>
    <row r="658" spans="3:3" ht="15.8" customHeight="1" x14ac:dyDescent="0.2">
      <c r="C658" s="212"/>
    </row>
    <row r="659" spans="3:3" ht="15.8" customHeight="1" x14ac:dyDescent="0.2">
      <c r="C659" s="212"/>
    </row>
    <row r="660" spans="3:3" ht="15.8" customHeight="1" x14ac:dyDescent="0.2">
      <c r="C660" s="212"/>
    </row>
    <row r="661" spans="3:3" ht="15.8" customHeight="1" x14ac:dyDescent="0.2">
      <c r="C661" s="212"/>
    </row>
    <row r="662" spans="3:3" ht="15.8" customHeight="1" x14ac:dyDescent="0.2">
      <c r="C662" s="212"/>
    </row>
    <row r="663" spans="3:3" ht="15.8" customHeight="1" x14ac:dyDescent="0.2">
      <c r="C663" s="212"/>
    </row>
    <row r="664" spans="3:3" ht="15.8" customHeight="1" x14ac:dyDescent="0.2">
      <c r="C664" s="212"/>
    </row>
    <row r="665" spans="3:3" ht="15.8" customHeight="1" x14ac:dyDescent="0.2">
      <c r="C665" s="212"/>
    </row>
    <row r="666" spans="3:3" ht="15.8" customHeight="1" x14ac:dyDescent="0.2">
      <c r="C666" s="212"/>
    </row>
    <row r="667" spans="3:3" ht="15.8" customHeight="1" x14ac:dyDescent="0.2">
      <c r="C667" s="212"/>
    </row>
    <row r="668" spans="3:3" ht="15.8" customHeight="1" x14ac:dyDescent="0.2">
      <c r="C668" s="212"/>
    </row>
    <row r="669" spans="3:3" ht="15.8" customHeight="1" x14ac:dyDescent="0.2">
      <c r="C669" s="212"/>
    </row>
    <row r="670" spans="3:3" ht="15.8" customHeight="1" x14ac:dyDescent="0.2">
      <c r="C670" s="212"/>
    </row>
    <row r="671" spans="3:3" ht="15.8" customHeight="1" x14ac:dyDescent="0.2">
      <c r="C671" s="212"/>
    </row>
    <row r="672" spans="3:3" ht="15.8" customHeight="1" x14ac:dyDescent="0.2">
      <c r="C672" s="212"/>
    </row>
    <row r="673" spans="3:3" ht="15.8" customHeight="1" x14ac:dyDescent="0.2">
      <c r="C673" s="212"/>
    </row>
    <row r="674" spans="3:3" ht="15.8" customHeight="1" x14ac:dyDescent="0.2">
      <c r="C674" s="212"/>
    </row>
    <row r="675" spans="3:3" ht="15.8" customHeight="1" x14ac:dyDescent="0.2">
      <c r="C675" s="212"/>
    </row>
    <row r="676" spans="3:3" ht="15.8" customHeight="1" x14ac:dyDescent="0.2">
      <c r="C676" s="212"/>
    </row>
    <row r="677" spans="3:3" ht="15.8" customHeight="1" x14ac:dyDescent="0.2">
      <c r="C677" s="212"/>
    </row>
    <row r="678" spans="3:3" ht="15.8" customHeight="1" x14ac:dyDescent="0.2">
      <c r="C678" s="212"/>
    </row>
    <row r="679" spans="3:3" ht="15.8" customHeight="1" x14ac:dyDescent="0.2">
      <c r="C679" s="212"/>
    </row>
    <row r="680" spans="3:3" ht="15.8" customHeight="1" x14ac:dyDescent="0.2">
      <c r="C680" s="212"/>
    </row>
    <row r="681" spans="3:3" ht="15.8" customHeight="1" x14ac:dyDescent="0.2">
      <c r="C681" s="212"/>
    </row>
    <row r="682" spans="3:3" ht="15.8" customHeight="1" x14ac:dyDescent="0.2">
      <c r="C682" s="212"/>
    </row>
    <row r="683" spans="3:3" ht="15.8" customHeight="1" x14ac:dyDescent="0.2">
      <c r="C683" s="212"/>
    </row>
    <row r="684" spans="3:3" ht="15.8" customHeight="1" x14ac:dyDescent="0.2">
      <c r="C684" s="212"/>
    </row>
    <row r="685" spans="3:3" ht="15.8" customHeight="1" x14ac:dyDescent="0.2">
      <c r="C685" s="212"/>
    </row>
    <row r="686" spans="3:3" ht="15.8" customHeight="1" x14ac:dyDescent="0.2">
      <c r="C686" s="212"/>
    </row>
    <row r="687" spans="3:3" ht="15.8" customHeight="1" x14ac:dyDescent="0.2">
      <c r="C687" s="212"/>
    </row>
    <row r="688" spans="3:3" ht="15.8" customHeight="1" x14ac:dyDescent="0.2">
      <c r="C688" s="212"/>
    </row>
    <row r="689" spans="3:3" ht="15.8" customHeight="1" x14ac:dyDescent="0.2">
      <c r="C689" s="212"/>
    </row>
    <row r="690" spans="3:3" ht="15.8" customHeight="1" x14ac:dyDescent="0.2">
      <c r="C690" s="212"/>
    </row>
    <row r="691" spans="3:3" ht="15.8" customHeight="1" x14ac:dyDescent="0.2">
      <c r="C691" s="212"/>
    </row>
    <row r="692" spans="3:3" ht="15.8" customHeight="1" x14ac:dyDescent="0.2">
      <c r="C692" s="212"/>
    </row>
    <row r="693" spans="3:3" ht="15.8" customHeight="1" x14ac:dyDescent="0.2">
      <c r="C693" s="212"/>
    </row>
    <row r="694" spans="3:3" ht="15.8" customHeight="1" x14ac:dyDescent="0.2">
      <c r="C694" s="212"/>
    </row>
    <row r="695" spans="3:3" ht="15.8" customHeight="1" x14ac:dyDescent="0.2">
      <c r="C695" s="212"/>
    </row>
    <row r="696" spans="3:3" ht="15.8" customHeight="1" x14ac:dyDescent="0.2">
      <c r="C696" s="212"/>
    </row>
    <row r="697" spans="3:3" ht="15.8" customHeight="1" x14ac:dyDescent="0.2">
      <c r="C697" s="212"/>
    </row>
    <row r="698" spans="3:3" ht="15.8" customHeight="1" x14ac:dyDescent="0.2">
      <c r="C698" s="212"/>
    </row>
    <row r="699" spans="3:3" ht="15.8" customHeight="1" x14ac:dyDescent="0.2">
      <c r="C699" s="212"/>
    </row>
    <row r="700" spans="3:3" ht="15.8" customHeight="1" x14ac:dyDescent="0.2">
      <c r="C700" s="212"/>
    </row>
    <row r="701" spans="3:3" ht="15.8" customHeight="1" x14ac:dyDescent="0.2">
      <c r="C701" s="212"/>
    </row>
    <row r="702" spans="3:3" ht="15.8" customHeight="1" x14ac:dyDescent="0.2">
      <c r="C702" s="212"/>
    </row>
    <row r="703" spans="3:3" ht="15.8" customHeight="1" x14ac:dyDescent="0.2">
      <c r="C703" s="212"/>
    </row>
    <row r="704" spans="3:3" ht="15.8" customHeight="1" x14ac:dyDescent="0.2">
      <c r="C704" s="212"/>
    </row>
    <row r="705" spans="3:3" ht="15.8" customHeight="1" x14ac:dyDescent="0.2">
      <c r="C705" s="212"/>
    </row>
    <row r="706" spans="3:3" ht="15.8" customHeight="1" x14ac:dyDescent="0.2">
      <c r="C706" s="212"/>
    </row>
    <row r="707" spans="3:3" ht="15.8" customHeight="1" x14ac:dyDescent="0.2">
      <c r="C707" s="212"/>
    </row>
    <row r="708" spans="3:3" ht="15.8" customHeight="1" x14ac:dyDescent="0.2">
      <c r="C708" s="212"/>
    </row>
    <row r="709" spans="3:3" ht="15.8" customHeight="1" x14ac:dyDescent="0.2">
      <c r="C709" s="212"/>
    </row>
    <row r="710" spans="3:3" ht="15.8" customHeight="1" x14ac:dyDescent="0.2">
      <c r="C710" s="212"/>
    </row>
    <row r="711" spans="3:3" ht="15.8" customHeight="1" x14ac:dyDescent="0.2">
      <c r="C711" s="212"/>
    </row>
    <row r="712" spans="3:3" ht="15.8" customHeight="1" x14ac:dyDescent="0.2">
      <c r="C712" s="212"/>
    </row>
    <row r="713" spans="3:3" ht="15.8" customHeight="1" x14ac:dyDescent="0.2">
      <c r="C713" s="212"/>
    </row>
    <row r="714" spans="3:3" ht="15.8" customHeight="1" x14ac:dyDescent="0.2">
      <c r="C714" s="212"/>
    </row>
    <row r="715" spans="3:3" ht="15.8" customHeight="1" x14ac:dyDescent="0.2">
      <c r="C715" s="212"/>
    </row>
    <row r="716" spans="3:3" ht="15.8" customHeight="1" x14ac:dyDescent="0.2">
      <c r="C716" s="212"/>
    </row>
    <row r="717" spans="3:3" ht="15.8" customHeight="1" x14ac:dyDescent="0.2">
      <c r="C717" s="212"/>
    </row>
    <row r="718" spans="3:3" ht="15.8" customHeight="1" x14ac:dyDescent="0.2">
      <c r="C718" s="212"/>
    </row>
    <row r="719" spans="3:3" ht="15.8" customHeight="1" x14ac:dyDescent="0.2">
      <c r="C719" s="212"/>
    </row>
    <row r="720" spans="3:3" ht="15.8" customHeight="1" x14ac:dyDescent="0.2">
      <c r="C720" s="212"/>
    </row>
    <row r="721" spans="3:3" ht="15.8" customHeight="1" x14ac:dyDescent="0.2">
      <c r="C721" s="212"/>
    </row>
    <row r="722" spans="3:3" ht="15.8" customHeight="1" x14ac:dyDescent="0.2">
      <c r="C722" s="212"/>
    </row>
    <row r="723" spans="3:3" ht="15.8" customHeight="1" x14ac:dyDescent="0.2">
      <c r="C723" s="212"/>
    </row>
    <row r="724" spans="3:3" ht="15.8" customHeight="1" x14ac:dyDescent="0.2">
      <c r="C724" s="212"/>
    </row>
    <row r="725" spans="3:3" ht="15.8" customHeight="1" x14ac:dyDescent="0.2">
      <c r="C725" s="212"/>
    </row>
    <row r="726" spans="3:3" ht="15.8" customHeight="1" x14ac:dyDescent="0.2">
      <c r="C726" s="212"/>
    </row>
    <row r="727" spans="3:3" ht="15.8" customHeight="1" x14ac:dyDescent="0.2">
      <c r="C727" s="212"/>
    </row>
    <row r="728" spans="3:3" ht="15.8" customHeight="1" x14ac:dyDescent="0.2">
      <c r="C728" s="212"/>
    </row>
    <row r="729" spans="3:3" ht="15.8" customHeight="1" x14ac:dyDescent="0.2">
      <c r="C729" s="212"/>
    </row>
    <row r="730" spans="3:3" ht="15.8" customHeight="1" x14ac:dyDescent="0.2">
      <c r="C730" s="212"/>
    </row>
    <row r="731" spans="3:3" ht="15.8" customHeight="1" x14ac:dyDescent="0.2">
      <c r="C731" s="212"/>
    </row>
    <row r="732" spans="3:3" ht="15.8" customHeight="1" x14ac:dyDescent="0.2">
      <c r="C732" s="212"/>
    </row>
    <row r="733" spans="3:3" ht="15.8" customHeight="1" x14ac:dyDescent="0.2">
      <c r="C733" s="212"/>
    </row>
    <row r="734" spans="3:3" ht="15.8" customHeight="1" x14ac:dyDescent="0.2">
      <c r="C734" s="212"/>
    </row>
    <row r="735" spans="3:3" ht="15.8" customHeight="1" x14ac:dyDescent="0.2">
      <c r="C735" s="212"/>
    </row>
    <row r="736" spans="3:3" ht="15.8" customHeight="1" x14ac:dyDescent="0.2">
      <c r="C736" s="212"/>
    </row>
    <row r="737" spans="3:3" ht="15.8" customHeight="1" x14ac:dyDescent="0.2">
      <c r="C737" s="212"/>
    </row>
    <row r="738" spans="3:3" ht="15.8" customHeight="1" x14ac:dyDescent="0.2">
      <c r="C738" s="212"/>
    </row>
    <row r="739" spans="3:3" ht="15.8" customHeight="1" x14ac:dyDescent="0.2">
      <c r="C739" s="212"/>
    </row>
    <row r="740" spans="3:3" ht="15.8" customHeight="1" x14ac:dyDescent="0.2">
      <c r="C740" s="212"/>
    </row>
    <row r="741" spans="3:3" ht="15.8" customHeight="1" x14ac:dyDescent="0.2">
      <c r="C741" s="212"/>
    </row>
    <row r="742" spans="3:3" ht="15.8" customHeight="1" x14ac:dyDescent="0.2">
      <c r="C742" s="212"/>
    </row>
    <row r="743" spans="3:3" ht="15.8" customHeight="1" x14ac:dyDescent="0.2">
      <c r="C743" s="212"/>
    </row>
    <row r="744" spans="3:3" ht="15.8" customHeight="1" x14ac:dyDescent="0.2">
      <c r="C744" s="212"/>
    </row>
    <row r="745" spans="3:3" ht="15.8" customHeight="1" x14ac:dyDescent="0.2">
      <c r="C745" s="212"/>
    </row>
    <row r="746" spans="3:3" ht="15.8" customHeight="1" x14ac:dyDescent="0.2">
      <c r="C746" s="212"/>
    </row>
    <row r="747" spans="3:3" ht="15.8" customHeight="1" x14ac:dyDescent="0.2">
      <c r="C747" s="212"/>
    </row>
    <row r="748" spans="3:3" ht="15.8" customHeight="1" x14ac:dyDescent="0.2">
      <c r="C748" s="212"/>
    </row>
    <row r="749" spans="3:3" ht="15.8" customHeight="1" x14ac:dyDescent="0.2">
      <c r="C749" s="212"/>
    </row>
    <row r="750" spans="3:3" ht="15.8" customHeight="1" x14ac:dyDescent="0.2">
      <c r="C750" s="212"/>
    </row>
    <row r="751" spans="3:3" ht="15.8" customHeight="1" x14ac:dyDescent="0.2">
      <c r="C751" s="212"/>
    </row>
    <row r="752" spans="3:3" ht="15.8" customHeight="1" x14ac:dyDescent="0.2">
      <c r="C752" s="212"/>
    </row>
    <row r="753" spans="3:3" ht="15.8" customHeight="1" x14ac:dyDescent="0.2">
      <c r="C753" s="212"/>
    </row>
    <row r="754" spans="3:3" ht="15.8" customHeight="1" x14ac:dyDescent="0.2">
      <c r="C754" s="212"/>
    </row>
    <row r="755" spans="3:3" ht="15.8" customHeight="1" x14ac:dyDescent="0.2">
      <c r="C755" s="212"/>
    </row>
    <row r="756" spans="3:3" ht="15.8" customHeight="1" x14ac:dyDescent="0.2">
      <c r="C756" s="212"/>
    </row>
    <row r="757" spans="3:3" ht="15.8" customHeight="1" x14ac:dyDescent="0.2">
      <c r="C757" s="212"/>
    </row>
    <row r="758" spans="3:3" ht="15.8" customHeight="1" x14ac:dyDescent="0.2">
      <c r="C758" s="212"/>
    </row>
    <row r="759" spans="3:3" ht="15.8" customHeight="1" x14ac:dyDescent="0.2">
      <c r="C759" s="212"/>
    </row>
    <row r="760" spans="3:3" ht="15.8" customHeight="1" x14ac:dyDescent="0.2">
      <c r="C760" s="212"/>
    </row>
    <row r="761" spans="3:3" ht="15.8" customHeight="1" x14ac:dyDescent="0.2">
      <c r="C761" s="212"/>
    </row>
    <row r="762" spans="3:3" ht="15.8" customHeight="1" x14ac:dyDescent="0.2">
      <c r="C762" s="212"/>
    </row>
    <row r="763" spans="3:3" ht="15.8" customHeight="1" x14ac:dyDescent="0.2">
      <c r="C763" s="212"/>
    </row>
    <row r="764" spans="3:3" ht="15.8" customHeight="1" x14ac:dyDescent="0.2">
      <c r="C764" s="212"/>
    </row>
    <row r="765" spans="3:3" ht="15.8" customHeight="1" x14ac:dyDescent="0.2">
      <c r="C765" s="212"/>
    </row>
    <row r="766" spans="3:3" ht="15.8" customHeight="1" x14ac:dyDescent="0.2">
      <c r="C766" s="212"/>
    </row>
    <row r="767" spans="3:3" ht="15.8" customHeight="1" x14ac:dyDescent="0.2">
      <c r="C767" s="212"/>
    </row>
    <row r="768" spans="3:3" ht="15.8" customHeight="1" x14ac:dyDescent="0.2">
      <c r="C768" s="212"/>
    </row>
    <row r="769" spans="3:3" ht="15.8" customHeight="1" x14ac:dyDescent="0.2">
      <c r="C769" s="212"/>
    </row>
    <row r="770" spans="3:3" ht="15.8" customHeight="1" x14ac:dyDescent="0.2">
      <c r="C770" s="212"/>
    </row>
    <row r="771" spans="3:3" ht="15.8" customHeight="1" x14ac:dyDescent="0.2">
      <c r="C771" s="212"/>
    </row>
    <row r="772" spans="3:3" ht="15.8" customHeight="1" x14ac:dyDescent="0.2">
      <c r="C772" s="212"/>
    </row>
    <row r="773" spans="3:3" ht="15.8" customHeight="1" x14ac:dyDescent="0.2">
      <c r="C773" s="212"/>
    </row>
    <row r="774" spans="3:3" ht="15.8" customHeight="1" x14ac:dyDescent="0.2">
      <c r="C774" s="212"/>
    </row>
    <row r="775" spans="3:3" ht="15.8" customHeight="1" x14ac:dyDescent="0.2">
      <c r="C775" s="212"/>
    </row>
    <row r="776" spans="3:3" ht="15.8" customHeight="1" x14ac:dyDescent="0.2">
      <c r="C776" s="212"/>
    </row>
    <row r="777" spans="3:3" ht="15.8" customHeight="1" x14ac:dyDescent="0.2">
      <c r="C777" s="212"/>
    </row>
    <row r="778" spans="3:3" ht="15.8" customHeight="1" x14ac:dyDescent="0.2">
      <c r="C778" s="212"/>
    </row>
    <row r="779" spans="3:3" ht="15.8" customHeight="1" x14ac:dyDescent="0.2">
      <c r="C779" s="212"/>
    </row>
    <row r="780" spans="3:3" ht="15.8" customHeight="1" x14ac:dyDescent="0.2">
      <c r="C780" s="212"/>
    </row>
    <row r="781" spans="3:3" ht="15.8" customHeight="1" x14ac:dyDescent="0.2">
      <c r="C781" s="212"/>
    </row>
    <row r="782" spans="3:3" ht="15.8" customHeight="1" x14ac:dyDescent="0.2">
      <c r="C782" s="212"/>
    </row>
    <row r="783" spans="3:3" ht="15.8" customHeight="1" x14ac:dyDescent="0.2">
      <c r="C783" s="212"/>
    </row>
    <row r="784" spans="3:3" ht="15.8" customHeight="1" x14ac:dyDescent="0.2">
      <c r="C784" s="212"/>
    </row>
    <row r="785" spans="3:3" ht="15.8" customHeight="1" x14ac:dyDescent="0.2">
      <c r="C785" s="212"/>
    </row>
    <row r="786" spans="3:3" ht="15.8" customHeight="1" x14ac:dyDescent="0.2">
      <c r="C786" s="212"/>
    </row>
    <row r="787" spans="3:3" ht="15.8" customHeight="1" x14ac:dyDescent="0.2">
      <c r="C787" s="212"/>
    </row>
    <row r="788" spans="3:3" ht="15.8" customHeight="1" x14ac:dyDescent="0.2">
      <c r="C788" s="212"/>
    </row>
    <row r="789" spans="3:3" ht="15.8" customHeight="1" x14ac:dyDescent="0.2">
      <c r="C789" s="212"/>
    </row>
    <row r="790" spans="3:3" ht="15.8" customHeight="1" x14ac:dyDescent="0.2">
      <c r="C790" s="212"/>
    </row>
    <row r="791" spans="3:3" ht="15.8" customHeight="1" x14ac:dyDescent="0.2">
      <c r="C791" s="212"/>
    </row>
    <row r="792" spans="3:3" ht="15.8" customHeight="1" x14ac:dyDescent="0.2">
      <c r="C792" s="212"/>
    </row>
    <row r="793" spans="3:3" ht="15.8" customHeight="1" x14ac:dyDescent="0.2">
      <c r="C793" s="212"/>
    </row>
    <row r="794" spans="3:3" ht="15.8" customHeight="1" x14ac:dyDescent="0.2">
      <c r="C794" s="212"/>
    </row>
    <row r="795" spans="3:3" ht="15.8" customHeight="1" x14ac:dyDescent="0.2">
      <c r="C795" s="212"/>
    </row>
    <row r="796" spans="3:3" ht="15.8" customHeight="1" x14ac:dyDescent="0.2">
      <c r="C796" s="212"/>
    </row>
    <row r="797" spans="3:3" ht="15.8" customHeight="1" x14ac:dyDescent="0.2">
      <c r="C797" s="212"/>
    </row>
    <row r="798" spans="3:3" ht="15.8" customHeight="1" x14ac:dyDescent="0.2">
      <c r="C798" s="212"/>
    </row>
    <row r="799" spans="3:3" ht="15.8" customHeight="1" x14ac:dyDescent="0.2">
      <c r="C799" s="212"/>
    </row>
    <row r="800" spans="3:3" ht="15.8" customHeight="1" x14ac:dyDescent="0.2">
      <c r="C800" s="212"/>
    </row>
    <row r="801" spans="3:3" ht="15.8" customHeight="1" x14ac:dyDescent="0.2">
      <c r="C801" s="212"/>
    </row>
    <row r="802" spans="3:3" ht="15.8" customHeight="1" x14ac:dyDescent="0.2">
      <c r="C802" s="212"/>
    </row>
    <row r="803" spans="3:3" ht="15.8" customHeight="1" x14ac:dyDescent="0.2">
      <c r="C803" s="212"/>
    </row>
    <row r="804" spans="3:3" ht="15.8" customHeight="1" x14ac:dyDescent="0.2">
      <c r="C804" s="212"/>
    </row>
    <row r="805" spans="3:3" ht="15.8" customHeight="1" x14ac:dyDescent="0.2">
      <c r="C805" s="212"/>
    </row>
    <row r="806" spans="3:3" ht="15.8" customHeight="1" x14ac:dyDescent="0.2">
      <c r="C806" s="212"/>
    </row>
    <row r="807" spans="3:3" ht="15.8" customHeight="1" x14ac:dyDescent="0.2">
      <c r="C807" s="212"/>
    </row>
    <row r="808" spans="3:3" ht="15.8" customHeight="1" x14ac:dyDescent="0.2">
      <c r="C808" s="212"/>
    </row>
    <row r="809" spans="3:3" ht="15.8" customHeight="1" x14ac:dyDescent="0.2">
      <c r="C809" s="212"/>
    </row>
    <row r="810" spans="3:3" ht="15.8" customHeight="1" x14ac:dyDescent="0.2">
      <c r="C810" s="212"/>
    </row>
    <row r="811" spans="3:3" ht="15.8" customHeight="1" x14ac:dyDescent="0.2">
      <c r="C811" s="212"/>
    </row>
    <row r="812" spans="3:3" ht="15.8" customHeight="1" x14ac:dyDescent="0.2">
      <c r="C812" s="212"/>
    </row>
    <row r="813" spans="3:3" ht="15.8" customHeight="1" x14ac:dyDescent="0.2">
      <c r="C813" s="212"/>
    </row>
    <row r="814" spans="3:3" ht="15.8" customHeight="1" x14ac:dyDescent="0.2">
      <c r="C814" s="212"/>
    </row>
    <row r="815" spans="3:3" ht="15.8" customHeight="1" x14ac:dyDescent="0.2">
      <c r="C815" s="212"/>
    </row>
    <row r="816" spans="3:3" ht="15.8" customHeight="1" x14ac:dyDescent="0.2">
      <c r="C816" s="212"/>
    </row>
    <row r="817" spans="3:3" ht="15.8" customHeight="1" x14ac:dyDescent="0.2">
      <c r="C817" s="212"/>
    </row>
    <row r="818" spans="3:3" ht="15.8" customHeight="1" x14ac:dyDescent="0.2">
      <c r="C818" s="212"/>
    </row>
    <row r="819" spans="3:3" ht="15.8" customHeight="1" x14ac:dyDescent="0.2">
      <c r="C819" s="212"/>
    </row>
    <row r="820" spans="3:3" ht="15.8" customHeight="1" x14ac:dyDescent="0.2">
      <c r="C820" s="212"/>
    </row>
    <row r="821" spans="3:3" ht="15.8" customHeight="1" x14ac:dyDescent="0.2">
      <c r="C821" s="212"/>
    </row>
    <row r="822" spans="3:3" ht="15.8" customHeight="1" x14ac:dyDescent="0.2">
      <c r="C822" s="212"/>
    </row>
    <row r="823" spans="3:3" ht="15.8" customHeight="1" x14ac:dyDescent="0.2">
      <c r="C823" s="212"/>
    </row>
    <row r="824" spans="3:3" ht="15.8" customHeight="1" x14ac:dyDescent="0.2">
      <c r="C824" s="212"/>
    </row>
    <row r="825" spans="3:3" ht="15.8" customHeight="1" x14ac:dyDescent="0.2">
      <c r="C825" s="212"/>
    </row>
    <row r="826" spans="3:3" ht="15.8" customHeight="1" x14ac:dyDescent="0.2">
      <c r="C826" s="212"/>
    </row>
    <row r="827" spans="3:3" ht="15.8" customHeight="1" x14ac:dyDescent="0.2">
      <c r="C827" s="212"/>
    </row>
    <row r="828" spans="3:3" ht="15.8" customHeight="1" x14ac:dyDescent="0.2">
      <c r="C828" s="212"/>
    </row>
    <row r="829" spans="3:3" ht="15.8" customHeight="1" x14ac:dyDescent="0.2">
      <c r="C829" s="212"/>
    </row>
    <row r="830" spans="3:3" ht="15.8" customHeight="1" x14ac:dyDescent="0.2">
      <c r="C830" s="212"/>
    </row>
    <row r="831" spans="3:3" ht="15.8" customHeight="1" x14ac:dyDescent="0.2">
      <c r="C831" s="212"/>
    </row>
    <row r="832" spans="3:3" ht="15.8" customHeight="1" x14ac:dyDescent="0.2">
      <c r="C832" s="212"/>
    </row>
    <row r="833" spans="3:3" ht="15.8" customHeight="1" x14ac:dyDescent="0.2">
      <c r="C833" s="212"/>
    </row>
    <row r="834" spans="3:3" ht="15.8" customHeight="1" x14ac:dyDescent="0.2">
      <c r="C834" s="212"/>
    </row>
    <row r="835" spans="3:3" ht="15.8" customHeight="1" x14ac:dyDescent="0.2">
      <c r="C835" s="212"/>
    </row>
    <row r="836" spans="3:3" ht="15.8" customHeight="1" x14ac:dyDescent="0.2">
      <c r="C836" s="212"/>
    </row>
    <row r="837" spans="3:3" ht="15.8" customHeight="1" x14ac:dyDescent="0.2">
      <c r="C837" s="212"/>
    </row>
    <row r="838" spans="3:3" ht="15.8" customHeight="1" x14ac:dyDescent="0.2">
      <c r="C838" s="212"/>
    </row>
    <row r="839" spans="3:3" ht="15.8" customHeight="1" x14ac:dyDescent="0.2">
      <c r="C839" s="212"/>
    </row>
    <row r="840" spans="3:3" ht="15.8" customHeight="1" x14ac:dyDescent="0.2">
      <c r="C840" s="212"/>
    </row>
    <row r="841" spans="3:3" ht="15.8" customHeight="1" x14ac:dyDescent="0.2">
      <c r="C841" s="212"/>
    </row>
    <row r="842" spans="3:3" ht="15.8" customHeight="1" x14ac:dyDescent="0.2">
      <c r="C842" s="212"/>
    </row>
    <row r="843" spans="3:3" ht="15.8" customHeight="1" x14ac:dyDescent="0.2">
      <c r="C843" s="212"/>
    </row>
    <row r="844" spans="3:3" ht="15.8" customHeight="1" x14ac:dyDescent="0.2">
      <c r="C844" s="212"/>
    </row>
    <row r="845" spans="3:3" ht="15.8" customHeight="1" x14ac:dyDescent="0.2">
      <c r="C845" s="212"/>
    </row>
    <row r="846" spans="3:3" ht="15.8" customHeight="1" x14ac:dyDescent="0.2">
      <c r="C846" s="212"/>
    </row>
    <row r="847" spans="3:3" ht="15.8" customHeight="1" x14ac:dyDescent="0.2">
      <c r="C847" s="212"/>
    </row>
    <row r="848" spans="3:3" ht="15.8" customHeight="1" x14ac:dyDescent="0.2">
      <c r="C848" s="212"/>
    </row>
    <row r="849" spans="3:3" ht="15.8" customHeight="1" x14ac:dyDescent="0.2">
      <c r="C849" s="212"/>
    </row>
    <row r="850" spans="3:3" ht="15.8" customHeight="1" x14ac:dyDescent="0.2">
      <c r="C850" s="212"/>
    </row>
    <row r="851" spans="3:3" ht="15.8" customHeight="1" x14ac:dyDescent="0.2">
      <c r="C851" s="212"/>
    </row>
    <row r="852" spans="3:3" ht="15.8" customHeight="1" x14ac:dyDescent="0.2">
      <c r="C852" s="212"/>
    </row>
    <row r="853" spans="3:3" ht="15.8" customHeight="1" x14ac:dyDescent="0.2">
      <c r="C853" s="212"/>
    </row>
    <row r="854" spans="3:3" ht="15.8" customHeight="1" x14ac:dyDescent="0.2">
      <c r="C854" s="212"/>
    </row>
    <row r="855" spans="3:3" ht="15.8" customHeight="1" x14ac:dyDescent="0.2">
      <c r="C855" s="212"/>
    </row>
    <row r="856" spans="3:3" ht="15.8" customHeight="1" x14ac:dyDescent="0.2">
      <c r="C856" s="212"/>
    </row>
    <row r="857" spans="3:3" ht="15.8" customHeight="1" x14ac:dyDescent="0.2">
      <c r="C857" s="212"/>
    </row>
    <row r="858" spans="3:3" ht="15.8" customHeight="1" x14ac:dyDescent="0.2">
      <c r="C858" s="212"/>
    </row>
    <row r="859" spans="3:3" ht="15.8" customHeight="1" x14ac:dyDescent="0.2">
      <c r="C859" s="212"/>
    </row>
    <row r="860" spans="3:3" ht="15.8" customHeight="1" x14ac:dyDescent="0.2">
      <c r="C860" s="212"/>
    </row>
    <row r="861" spans="3:3" ht="15.8" customHeight="1" x14ac:dyDescent="0.2">
      <c r="C861" s="212"/>
    </row>
    <row r="862" spans="3:3" ht="15.8" customHeight="1" x14ac:dyDescent="0.2">
      <c r="C862" s="212"/>
    </row>
    <row r="863" spans="3:3" ht="15.8" customHeight="1" x14ac:dyDescent="0.2">
      <c r="C863" s="212"/>
    </row>
    <row r="864" spans="3:3" ht="15.8" customHeight="1" x14ac:dyDescent="0.2">
      <c r="C864" s="212"/>
    </row>
    <row r="865" spans="3:3" ht="15.8" customHeight="1" x14ac:dyDescent="0.2">
      <c r="C865" s="212"/>
    </row>
    <row r="866" spans="3:3" ht="15.8" customHeight="1" x14ac:dyDescent="0.2">
      <c r="C866" s="212"/>
    </row>
    <row r="867" spans="3:3" ht="15.8" customHeight="1" x14ac:dyDescent="0.2">
      <c r="C867" s="212"/>
    </row>
    <row r="868" spans="3:3" ht="15.8" customHeight="1" x14ac:dyDescent="0.2">
      <c r="C868" s="212"/>
    </row>
    <row r="869" spans="3:3" ht="15.8" customHeight="1" x14ac:dyDescent="0.2">
      <c r="C869" s="212"/>
    </row>
    <row r="870" spans="3:3" ht="15.8" customHeight="1" x14ac:dyDescent="0.2">
      <c r="C870" s="212"/>
    </row>
    <row r="871" spans="3:3" ht="15.8" customHeight="1" x14ac:dyDescent="0.2">
      <c r="C871" s="212"/>
    </row>
    <row r="872" spans="3:3" ht="15.8" customHeight="1" x14ac:dyDescent="0.2">
      <c r="C872" s="212"/>
    </row>
    <row r="873" spans="3:3" ht="15.8" customHeight="1" x14ac:dyDescent="0.2">
      <c r="C873" s="212"/>
    </row>
    <row r="874" spans="3:3" ht="15.8" customHeight="1" x14ac:dyDescent="0.2">
      <c r="C874" s="212"/>
    </row>
    <row r="875" spans="3:3" ht="15.8" customHeight="1" x14ac:dyDescent="0.2">
      <c r="C875" s="212"/>
    </row>
    <row r="876" spans="3:3" ht="15.8" customHeight="1" x14ac:dyDescent="0.2">
      <c r="C876" s="212"/>
    </row>
    <row r="877" spans="3:3" ht="15.8" customHeight="1" x14ac:dyDescent="0.2">
      <c r="C877" s="212"/>
    </row>
    <row r="878" spans="3:3" ht="15.8" customHeight="1" x14ac:dyDescent="0.2">
      <c r="C878" s="212"/>
    </row>
    <row r="879" spans="3:3" ht="15.8" customHeight="1" x14ac:dyDescent="0.2">
      <c r="C879" s="212"/>
    </row>
    <row r="880" spans="3:3" ht="15.8" customHeight="1" x14ac:dyDescent="0.2">
      <c r="C880" s="212"/>
    </row>
    <row r="881" spans="3:3" ht="15.8" customHeight="1" x14ac:dyDescent="0.2">
      <c r="C881" s="212"/>
    </row>
    <row r="882" spans="3:3" ht="15.8" customHeight="1" x14ac:dyDescent="0.2">
      <c r="C882" s="212"/>
    </row>
    <row r="883" spans="3:3" ht="15.8" customHeight="1" x14ac:dyDescent="0.2">
      <c r="C883" s="212"/>
    </row>
    <row r="884" spans="3:3" ht="15.8" customHeight="1" x14ac:dyDescent="0.2">
      <c r="C884" s="212"/>
    </row>
    <row r="885" spans="3:3" ht="15.8" customHeight="1" x14ac:dyDescent="0.2">
      <c r="C885" s="212"/>
    </row>
    <row r="886" spans="3:3" ht="15.8" customHeight="1" x14ac:dyDescent="0.2">
      <c r="C886" s="212"/>
    </row>
    <row r="887" spans="3:3" ht="15.8" customHeight="1" x14ac:dyDescent="0.2">
      <c r="C887" s="212"/>
    </row>
    <row r="888" spans="3:3" ht="15.8" customHeight="1" x14ac:dyDescent="0.2">
      <c r="C888" s="212"/>
    </row>
    <row r="889" spans="3:3" ht="15.8" customHeight="1" x14ac:dyDescent="0.2">
      <c r="C889" s="212"/>
    </row>
    <row r="890" spans="3:3" ht="15.8" customHeight="1" x14ac:dyDescent="0.2">
      <c r="C890" s="212"/>
    </row>
    <row r="891" spans="3:3" ht="15.8" customHeight="1" x14ac:dyDescent="0.2">
      <c r="C891" s="212"/>
    </row>
    <row r="892" spans="3:3" ht="15.8" customHeight="1" x14ac:dyDescent="0.2">
      <c r="C892" s="212"/>
    </row>
    <row r="893" spans="3:3" ht="15.8" customHeight="1" x14ac:dyDescent="0.2">
      <c r="C893" s="212"/>
    </row>
    <row r="894" spans="3:3" ht="15.8" customHeight="1" x14ac:dyDescent="0.2">
      <c r="C894" s="212"/>
    </row>
    <row r="895" spans="3:3" ht="15.8" customHeight="1" x14ac:dyDescent="0.2">
      <c r="C895" s="212"/>
    </row>
    <row r="896" spans="3:3" ht="15.8" customHeight="1" x14ac:dyDescent="0.2">
      <c r="C896" s="212"/>
    </row>
    <row r="897" spans="3:3" ht="15.8" customHeight="1" x14ac:dyDescent="0.2">
      <c r="C897" s="212"/>
    </row>
    <row r="898" spans="3:3" ht="15.8" customHeight="1" x14ac:dyDescent="0.2">
      <c r="C898" s="212"/>
    </row>
    <row r="899" spans="3:3" ht="15.8" customHeight="1" x14ac:dyDescent="0.2">
      <c r="C899" s="212"/>
    </row>
    <row r="900" spans="3:3" ht="15.8" customHeight="1" x14ac:dyDescent="0.2">
      <c r="C900" s="212"/>
    </row>
    <row r="901" spans="3:3" ht="15.8" customHeight="1" x14ac:dyDescent="0.2">
      <c r="C901" s="212"/>
    </row>
    <row r="902" spans="3:3" ht="15.8" customHeight="1" x14ac:dyDescent="0.2">
      <c r="C902" s="212"/>
    </row>
    <row r="903" spans="3:3" ht="15.8" customHeight="1" x14ac:dyDescent="0.2">
      <c r="C903" s="212"/>
    </row>
    <row r="904" spans="3:3" ht="15.8" customHeight="1" x14ac:dyDescent="0.2">
      <c r="C904" s="212"/>
    </row>
    <row r="905" spans="3:3" ht="15.8" customHeight="1" x14ac:dyDescent="0.2">
      <c r="C905" s="212"/>
    </row>
    <row r="906" spans="3:3" ht="15.8" customHeight="1" x14ac:dyDescent="0.2">
      <c r="C906" s="212"/>
    </row>
    <row r="907" spans="3:3" ht="15.8" customHeight="1" x14ac:dyDescent="0.2">
      <c r="C907" s="212"/>
    </row>
    <row r="908" spans="3:3" ht="15.8" customHeight="1" x14ac:dyDescent="0.2">
      <c r="C908" s="212"/>
    </row>
    <row r="909" spans="3:3" ht="15.8" customHeight="1" x14ac:dyDescent="0.2">
      <c r="C909" s="212"/>
    </row>
    <row r="910" spans="3:3" ht="15.8" customHeight="1" x14ac:dyDescent="0.2">
      <c r="C910" s="212"/>
    </row>
    <row r="911" spans="3:3" ht="15.8" customHeight="1" x14ac:dyDescent="0.2">
      <c r="C911" s="212"/>
    </row>
    <row r="912" spans="3:3" ht="15.8" customHeight="1" x14ac:dyDescent="0.2">
      <c r="C912" s="212"/>
    </row>
    <row r="913" spans="3:3" ht="15.8" customHeight="1" x14ac:dyDescent="0.2">
      <c r="C913" s="212"/>
    </row>
    <row r="914" spans="3:3" ht="15.8" customHeight="1" x14ac:dyDescent="0.2">
      <c r="C914" s="212"/>
    </row>
    <row r="915" spans="3:3" ht="15.8" customHeight="1" x14ac:dyDescent="0.2">
      <c r="C915" s="212"/>
    </row>
    <row r="916" spans="3:3" ht="15.8" customHeight="1" x14ac:dyDescent="0.2">
      <c r="C916" s="212"/>
    </row>
    <row r="917" spans="3:3" ht="15.8" customHeight="1" x14ac:dyDescent="0.2">
      <c r="C917" s="212"/>
    </row>
    <row r="918" spans="3:3" ht="15.8" customHeight="1" x14ac:dyDescent="0.2">
      <c r="C918" s="212"/>
    </row>
    <row r="919" spans="3:3" ht="15.8" customHeight="1" x14ac:dyDescent="0.2">
      <c r="C919" s="212"/>
    </row>
    <row r="920" spans="3:3" ht="15.8" customHeight="1" x14ac:dyDescent="0.2">
      <c r="C920" s="212"/>
    </row>
    <row r="921" spans="3:3" ht="15.8" customHeight="1" x14ac:dyDescent="0.2">
      <c r="C921" s="212"/>
    </row>
    <row r="922" spans="3:3" ht="15.8" customHeight="1" x14ac:dyDescent="0.2">
      <c r="C922" s="212"/>
    </row>
    <row r="923" spans="3:3" ht="15.8" customHeight="1" x14ac:dyDescent="0.2">
      <c r="C923" s="212"/>
    </row>
    <row r="924" spans="3:3" ht="15.8" customHeight="1" x14ac:dyDescent="0.2">
      <c r="C924" s="212"/>
    </row>
    <row r="925" spans="3:3" ht="15.8" customHeight="1" x14ac:dyDescent="0.2">
      <c r="C925" s="212"/>
    </row>
    <row r="926" spans="3:3" ht="15.8" customHeight="1" x14ac:dyDescent="0.2">
      <c r="C926" s="212"/>
    </row>
    <row r="927" spans="3:3" ht="15.8" customHeight="1" x14ac:dyDescent="0.2">
      <c r="C927" s="212"/>
    </row>
    <row r="928" spans="3:3" ht="15.8" customHeight="1" x14ac:dyDescent="0.2">
      <c r="C928" s="212"/>
    </row>
    <row r="929" spans="3:3" ht="15.8" customHeight="1" x14ac:dyDescent="0.2">
      <c r="C929" s="212"/>
    </row>
    <row r="930" spans="3:3" ht="15.8" customHeight="1" x14ac:dyDescent="0.2">
      <c r="C930" s="212"/>
    </row>
    <row r="931" spans="3:3" ht="15.8" customHeight="1" x14ac:dyDescent="0.2">
      <c r="C931" s="212"/>
    </row>
    <row r="932" spans="3:3" ht="15.8" customHeight="1" x14ac:dyDescent="0.2">
      <c r="C932" s="212"/>
    </row>
    <row r="933" spans="3:3" ht="15.8" customHeight="1" x14ac:dyDescent="0.2">
      <c r="C933" s="212"/>
    </row>
    <row r="934" spans="3:3" ht="15.8" customHeight="1" x14ac:dyDescent="0.2">
      <c r="C934" s="212"/>
    </row>
    <row r="935" spans="3:3" ht="15.8" customHeight="1" x14ac:dyDescent="0.2">
      <c r="C935" s="212"/>
    </row>
    <row r="936" spans="3:3" ht="15.8" customHeight="1" x14ac:dyDescent="0.2">
      <c r="C936" s="212"/>
    </row>
    <row r="937" spans="3:3" ht="15.8" customHeight="1" x14ac:dyDescent="0.2">
      <c r="C937" s="212"/>
    </row>
    <row r="938" spans="3:3" ht="15.8" customHeight="1" x14ac:dyDescent="0.2">
      <c r="C938" s="212"/>
    </row>
    <row r="939" spans="3:3" ht="15.8" customHeight="1" x14ac:dyDescent="0.2">
      <c r="C939" s="212"/>
    </row>
    <row r="940" spans="3:3" ht="15.8" customHeight="1" x14ac:dyDescent="0.2">
      <c r="C940" s="212"/>
    </row>
    <row r="941" spans="3:3" ht="15.8" customHeight="1" x14ac:dyDescent="0.2">
      <c r="C941" s="212"/>
    </row>
    <row r="942" spans="3:3" ht="15.8" customHeight="1" x14ac:dyDescent="0.2">
      <c r="C942" s="212"/>
    </row>
    <row r="943" spans="3:3" ht="15.8" customHeight="1" x14ac:dyDescent="0.2">
      <c r="C943" s="212"/>
    </row>
    <row r="944" spans="3:3" ht="15.8" customHeight="1" x14ac:dyDescent="0.2">
      <c r="C944" s="212"/>
    </row>
    <row r="945" spans="3:3" ht="15.8" customHeight="1" x14ac:dyDescent="0.2">
      <c r="C945" s="212"/>
    </row>
    <row r="946" spans="3:3" ht="15.8" customHeight="1" x14ac:dyDescent="0.2">
      <c r="C946" s="212"/>
    </row>
    <row r="947" spans="3:3" ht="15.8" customHeight="1" x14ac:dyDescent="0.2">
      <c r="C947" s="212"/>
    </row>
    <row r="948" spans="3:3" ht="15.8" customHeight="1" x14ac:dyDescent="0.2">
      <c r="C948" s="212"/>
    </row>
    <row r="949" spans="3:3" ht="15.8" customHeight="1" x14ac:dyDescent="0.2">
      <c r="C949" s="212"/>
    </row>
    <row r="950" spans="3:3" ht="15.8" customHeight="1" x14ac:dyDescent="0.2">
      <c r="C950" s="212"/>
    </row>
    <row r="951" spans="3:3" ht="15.8" customHeight="1" x14ac:dyDescent="0.2">
      <c r="C951" s="212"/>
    </row>
    <row r="952" spans="3:3" ht="15.8" customHeight="1" x14ac:dyDescent="0.2">
      <c r="C952" s="212"/>
    </row>
    <row r="953" spans="3:3" ht="15.8" customHeight="1" x14ac:dyDescent="0.2">
      <c r="C953" s="212"/>
    </row>
    <row r="954" spans="3:3" ht="15.8" customHeight="1" x14ac:dyDescent="0.2">
      <c r="C954" s="212"/>
    </row>
    <row r="955" spans="3:3" ht="15.8" customHeight="1" x14ac:dyDescent="0.2">
      <c r="C955" s="212"/>
    </row>
    <row r="956" spans="3:3" ht="15.8" customHeight="1" x14ac:dyDescent="0.2">
      <c r="C956" s="212"/>
    </row>
    <row r="957" spans="3:3" ht="15.8" customHeight="1" x14ac:dyDescent="0.2">
      <c r="C957" s="212"/>
    </row>
    <row r="958" spans="3:3" ht="15.8" customHeight="1" x14ac:dyDescent="0.2">
      <c r="C958" s="212"/>
    </row>
    <row r="959" spans="3:3" ht="15.8" customHeight="1" x14ac:dyDescent="0.2">
      <c r="C959" s="212"/>
    </row>
    <row r="960" spans="3:3" ht="15.8" customHeight="1" x14ac:dyDescent="0.2">
      <c r="C960" s="212"/>
    </row>
    <row r="961" spans="3:3" ht="15.8" customHeight="1" x14ac:dyDescent="0.2">
      <c r="C961" s="212"/>
    </row>
    <row r="962" spans="3:3" ht="15.8" customHeight="1" x14ac:dyDescent="0.2">
      <c r="C962" s="212"/>
    </row>
    <row r="963" spans="3:3" ht="15.8" customHeight="1" x14ac:dyDescent="0.2">
      <c r="C963" s="212"/>
    </row>
    <row r="964" spans="3:3" ht="15.8" customHeight="1" x14ac:dyDescent="0.2">
      <c r="C964" s="212"/>
    </row>
    <row r="965" spans="3:3" ht="15.8" customHeight="1" x14ac:dyDescent="0.2">
      <c r="C965" s="212"/>
    </row>
    <row r="966" spans="3:3" ht="15.8" customHeight="1" x14ac:dyDescent="0.2">
      <c r="C966" s="212"/>
    </row>
    <row r="967" spans="3:3" ht="15.8" customHeight="1" x14ac:dyDescent="0.2">
      <c r="C967" s="212"/>
    </row>
    <row r="968" spans="3:3" ht="15.8" customHeight="1" x14ac:dyDescent="0.2">
      <c r="C968" s="212"/>
    </row>
    <row r="969" spans="3:3" ht="15.8" customHeight="1" x14ac:dyDescent="0.2">
      <c r="C969" s="212"/>
    </row>
    <row r="970" spans="3:3" ht="15.8" customHeight="1" x14ac:dyDescent="0.2">
      <c r="C970" s="212"/>
    </row>
    <row r="971" spans="3:3" ht="15.8" customHeight="1" x14ac:dyDescent="0.2">
      <c r="C971" s="212"/>
    </row>
    <row r="972" spans="3:3" ht="15.8" customHeight="1" x14ac:dyDescent="0.2">
      <c r="C972" s="212"/>
    </row>
    <row r="973" spans="3:3" ht="15.8" customHeight="1" x14ac:dyDescent="0.2">
      <c r="C973" s="212"/>
    </row>
    <row r="974" spans="3:3" ht="15.8" customHeight="1" x14ac:dyDescent="0.2">
      <c r="C974" s="212"/>
    </row>
    <row r="975" spans="3:3" ht="15.8" customHeight="1" x14ac:dyDescent="0.2">
      <c r="C975" s="212"/>
    </row>
    <row r="976" spans="3:3" ht="15.8" customHeight="1" x14ac:dyDescent="0.2">
      <c r="C976" s="212"/>
    </row>
    <row r="977" spans="3:3" ht="15.8" customHeight="1" x14ac:dyDescent="0.2">
      <c r="C977" s="212"/>
    </row>
    <row r="978" spans="3:3" ht="15.8" customHeight="1" x14ac:dyDescent="0.2">
      <c r="C978" s="212"/>
    </row>
    <row r="979" spans="3:3" ht="15.8" customHeight="1" x14ac:dyDescent="0.2">
      <c r="C979" s="212"/>
    </row>
    <row r="980" spans="3:3" ht="15.8" customHeight="1" x14ac:dyDescent="0.2">
      <c r="C980" s="212"/>
    </row>
    <row r="981" spans="3:3" ht="15.8" customHeight="1" x14ac:dyDescent="0.2">
      <c r="C981" s="212"/>
    </row>
    <row r="982" spans="3:3" ht="15.8" customHeight="1" x14ac:dyDescent="0.2">
      <c r="C982" s="212"/>
    </row>
    <row r="983" spans="3:3" ht="15.8" customHeight="1" x14ac:dyDescent="0.2">
      <c r="C983" s="212"/>
    </row>
    <row r="984" spans="3:3" ht="15.8" customHeight="1" x14ac:dyDescent="0.2">
      <c r="C984" s="212"/>
    </row>
    <row r="985" spans="3:3" ht="15.8" customHeight="1" x14ac:dyDescent="0.2">
      <c r="C985" s="212"/>
    </row>
    <row r="986" spans="3:3" ht="15.8" customHeight="1" x14ac:dyDescent="0.2">
      <c r="C986" s="212"/>
    </row>
    <row r="987" spans="3:3" ht="15.8" customHeight="1" x14ac:dyDescent="0.2">
      <c r="C987" s="212"/>
    </row>
    <row r="988" spans="3:3" ht="15.8" customHeight="1" x14ac:dyDescent="0.2">
      <c r="C988" s="212"/>
    </row>
    <row r="989" spans="3:3" ht="15.8" customHeight="1" x14ac:dyDescent="0.2">
      <c r="C989" s="212"/>
    </row>
    <row r="990" spans="3:3" ht="15.8" customHeight="1" x14ac:dyDescent="0.2">
      <c r="C990" s="212"/>
    </row>
    <row r="991" spans="3:3" ht="15.8" customHeight="1" x14ac:dyDescent="0.2">
      <c r="C991" s="212"/>
    </row>
    <row r="992" spans="3:3" ht="15.8" customHeight="1" x14ac:dyDescent="0.2">
      <c r="C992" s="212"/>
    </row>
    <row r="993" spans="3:3" ht="15.8"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375" defaultRowHeight="14.95" customHeight="1" x14ac:dyDescent="0.2"/>
  <cols>
    <col min="1" max="1" width="13.25" style="195" customWidth="1"/>
    <col min="2" max="2" width="60.75" style="199" customWidth="1"/>
    <col min="3" max="3" width="12.75" style="195" customWidth="1"/>
    <col min="4" max="5" width="14.75" customWidth="1"/>
    <col min="6" max="22" width="8" customWidth="1"/>
  </cols>
  <sheetData>
    <row r="1" spans="1:25" s="64" customFormat="1" ht="14.9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1"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1"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6" customHeight="1" x14ac:dyDescent="0.2">
      <c r="A5" s="208" t="s">
        <v>2791</v>
      </c>
      <c r="B5" s="109" t="s">
        <v>2792</v>
      </c>
      <c r="C5" s="110" t="s">
        <v>2791</v>
      </c>
      <c r="D5" s="79">
        <f t="shared" ref="D5:E5" si="0">D6+D22</f>
        <v>39773.89</v>
      </c>
      <c r="E5" s="107">
        <f t="shared" si="0"/>
        <v>0</v>
      </c>
      <c r="F5" s="37"/>
      <c r="G5" s="37"/>
      <c r="H5" s="37"/>
      <c r="I5" s="37"/>
      <c r="J5" s="37"/>
      <c r="K5" s="37"/>
      <c r="L5" s="37"/>
      <c r="M5" s="37"/>
      <c r="N5" s="37"/>
      <c r="O5" s="37"/>
      <c r="P5" s="37"/>
      <c r="Q5" s="37"/>
      <c r="R5" s="37"/>
      <c r="S5" s="37"/>
      <c r="T5" s="37"/>
      <c r="U5" s="37"/>
      <c r="V5" s="37"/>
    </row>
    <row r="6" spans="1:25" ht="13.6"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9"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6"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6"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6"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6"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6"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6"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9"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6"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1"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6"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6"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6"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6"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6"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6" customHeight="1" x14ac:dyDescent="0.2">
      <c r="A22" s="209" t="s">
        <v>2823</v>
      </c>
      <c r="B22" s="111" t="s">
        <v>2824</v>
      </c>
      <c r="C22" s="92" t="s">
        <v>2823</v>
      </c>
      <c r="D22" s="81">
        <f t="shared" ref="D22:E22" si="3">D23+D30</f>
        <v>39773.89</v>
      </c>
      <c r="E22" s="108">
        <f t="shared" si="3"/>
        <v>0</v>
      </c>
      <c r="F22" s="37"/>
      <c r="G22" s="37"/>
      <c r="H22" s="37"/>
      <c r="I22" s="37"/>
      <c r="J22" s="37"/>
      <c r="K22" s="37"/>
      <c r="L22" s="37"/>
      <c r="M22" s="37"/>
      <c r="N22" s="37"/>
      <c r="O22" s="37"/>
      <c r="P22" s="37"/>
      <c r="Q22" s="37"/>
      <c r="R22" s="37"/>
      <c r="S22" s="37"/>
      <c r="T22" s="37"/>
      <c r="U22" s="37"/>
      <c r="V22" s="37"/>
    </row>
    <row r="23" spans="1:22" ht="13.6" customHeight="1" x14ac:dyDescent="0.2">
      <c r="A23" s="209" t="s">
        <v>608</v>
      </c>
      <c r="B23" s="111" t="s">
        <v>2825</v>
      </c>
      <c r="C23" s="92" t="s">
        <v>2826</v>
      </c>
      <c r="D23" s="81">
        <f t="shared" ref="D23:E23" si="4">SUM(D24:D29)</f>
        <v>39773.89</v>
      </c>
      <c r="E23" s="108">
        <f t="shared" si="4"/>
        <v>0</v>
      </c>
      <c r="F23" s="37"/>
      <c r="G23" s="37"/>
      <c r="H23" s="37"/>
      <c r="I23" s="37"/>
      <c r="J23" s="37"/>
      <c r="K23" s="37"/>
      <c r="L23" s="37"/>
      <c r="M23" s="37"/>
      <c r="N23" s="37"/>
      <c r="O23" s="37"/>
      <c r="P23" s="37"/>
      <c r="Q23" s="37"/>
      <c r="R23" s="37"/>
      <c r="S23" s="37"/>
      <c r="T23" s="37"/>
      <c r="U23" s="37"/>
      <c r="V23" s="37"/>
    </row>
    <row r="24" spans="1:22" ht="13.6"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6" customHeight="1" x14ac:dyDescent="0.2">
      <c r="A25" s="209" t="s">
        <v>608</v>
      </c>
      <c r="B25" s="111" t="s">
        <v>2799</v>
      </c>
      <c r="C25" s="92" t="s">
        <v>2828</v>
      </c>
      <c r="D25" s="249">
        <v>39773.89</v>
      </c>
      <c r="E25" s="250"/>
      <c r="F25" s="37"/>
      <c r="G25" s="37"/>
      <c r="H25" s="37"/>
      <c r="I25" s="37"/>
      <c r="J25" s="37"/>
      <c r="K25" s="37"/>
      <c r="L25" s="37"/>
      <c r="M25" s="37"/>
      <c r="N25" s="37"/>
      <c r="O25" s="37"/>
      <c r="P25" s="37"/>
      <c r="Q25" s="37"/>
      <c r="R25" s="37"/>
      <c r="S25" s="37"/>
      <c r="T25" s="37"/>
      <c r="U25" s="37"/>
      <c r="V25" s="37"/>
    </row>
    <row r="26" spans="1:22" ht="13.6"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6"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6"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6"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6"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6"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1"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6"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6"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6"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6"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6"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6"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6"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6"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6"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6"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6"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6"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6"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6"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6"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6"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1"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1"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1"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1"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1"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1"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1"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1"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1"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1"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1"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1"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1"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1"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1"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1"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1"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1"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1"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1"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1"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1"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1"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1"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1"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1"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1"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1"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1"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1"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1"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1"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1"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1"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1"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1"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1"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1"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1"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1"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1"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1"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1"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1"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1"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1"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1"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1"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1"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1"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1"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1"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1"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1"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1"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1"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1"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1"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1"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1"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1"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1"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1"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1"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1"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1"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1"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1"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1"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1"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1"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1"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1"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1"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1"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1"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1"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1"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1"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1"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1"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1"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1"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1"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1"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1"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1"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1"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1"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1"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1"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1"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1"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1"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1"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1"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1"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1"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1"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1"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8" customHeight="1" x14ac:dyDescent="0.2">
      <c r="C249" s="194"/>
    </row>
    <row r="250" spans="1:22" ht="15.8" customHeight="1" x14ac:dyDescent="0.2">
      <c r="C250" s="194"/>
    </row>
    <row r="251" spans="1:22" ht="15.8" customHeight="1" x14ac:dyDescent="0.2">
      <c r="C251" s="194"/>
    </row>
    <row r="252" spans="1:22" ht="15.8" customHeight="1" x14ac:dyDescent="0.2">
      <c r="C252" s="194"/>
    </row>
    <row r="253" spans="1:22" ht="15.8" customHeight="1" x14ac:dyDescent="0.2">
      <c r="C253" s="194"/>
    </row>
    <row r="254" spans="1:22" ht="15.8" customHeight="1" x14ac:dyDescent="0.2">
      <c r="C254" s="194"/>
    </row>
    <row r="255" spans="1:22" ht="15.8" customHeight="1" x14ac:dyDescent="0.2">
      <c r="C255" s="194"/>
    </row>
    <row r="256" spans="1:22" ht="15.8" customHeight="1" x14ac:dyDescent="0.2">
      <c r="C256" s="194"/>
    </row>
    <row r="257" spans="3:3" ht="15.8" customHeight="1" x14ac:dyDescent="0.2">
      <c r="C257" s="194"/>
    </row>
    <row r="258" spans="3:3" ht="15.8" customHeight="1" x14ac:dyDescent="0.2">
      <c r="C258" s="194"/>
    </row>
    <row r="259" spans="3:3" ht="15.8" customHeight="1" x14ac:dyDescent="0.2">
      <c r="C259" s="194"/>
    </row>
    <row r="260" spans="3:3" ht="15.8" customHeight="1" x14ac:dyDescent="0.2">
      <c r="C260" s="194"/>
    </row>
    <row r="261" spans="3:3" ht="15.8" customHeight="1" x14ac:dyDescent="0.2">
      <c r="C261" s="194"/>
    </row>
    <row r="262" spans="3:3" ht="15.8" customHeight="1" x14ac:dyDescent="0.2">
      <c r="C262" s="194"/>
    </row>
    <row r="263" spans="3:3" ht="15.8" customHeight="1" x14ac:dyDescent="0.2">
      <c r="C263" s="194"/>
    </row>
    <row r="264" spans="3:3" ht="15.8" customHeight="1" x14ac:dyDescent="0.2">
      <c r="C264" s="194"/>
    </row>
    <row r="265" spans="3:3" ht="15.8" customHeight="1" x14ac:dyDescent="0.2">
      <c r="C265" s="194"/>
    </row>
    <row r="266" spans="3:3" ht="15.8" customHeight="1" x14ac:dyDescent="0.2">
      <c r="C266" s="194"/>
    </row>
    <row r="267" spans="3:3" ht="15.8" customHeight="1" x14ac:dyDescent="0.2">
      <c r="C267" s="194"/>
    </row>
    <row r="268" spans="3:3" ht="15.8" customHeight="1" x14ac:dyDescent="0.2">
      <c r="C268" s="194"/>
    </row>
    <row r="269" spans="3:3" ht="15.8" customHeight="1" x14ac:dyDescent="0.2">
      <c r="C269" s="194"/>
    </row>
    <row r="270" spans="3:3" ht="15.8" customHeight="1" x14ac:dyDescent="0.2">
      <c r="C270" s="194"/>
    </row>
    <row r="271" spans="3:3" ht="15.8" customHeight="1" x14ac:dyDescent="0.2">
      <c r="C271" s="194"/>
    </row>
    <row r="272" spans="3:3" ht="15.8" customHeight="1" x14ac:dyDescent="0.2">
      <c r="C272" s="194"/>
    </row>
    <row r="273" spans="3:3" ht="15.8" customHeight="1" x14ac:dyDescent="0.2">
      <c r="C273" s="194"/>
    </row>
    <row r="274" spans="3:3" ht="15.8" customHeight="1" x14ac:dyDescent="0.2">
      <c r="C274" s="194"/>
    </row>
    <row r="275" spans="3:3" ht="15.8" customHeight="1" x14ac:dyDescent="0.2">
      <c r="C275" s="194"/>
    </row>
    <row r="276" spans="3:3" ht="15.8" customHeight="1" x14ac:dyDescent="0.2">
      <c r="C276" s="194"/>
    </row>
    <row r="277" spans="3:3" ht="15.8" customHeight="1" x14ac:dyDescent="0.2">
      <c r="C277" s="194"/>
    </row>
    <row r="278" spans="3:3" ht="15.8" customHeight="1" x14ac:dyDescent="0.2">
      <c r="C278" s="194"/>
    </row>
    <row r="279" spans="3:3" ht="15.8" customHeight="1" x14ac:dyDescent="0.2">
      <c r="C279" s="194"/>
    </row>
    <row r="280" spans="3:3" ht="15.8" customHeight="1" x14ac:dyDescent="0.2">
      <c r="C280" s="194"/>
    </row>
    <row r="281" spans="3:3" ht="15.8" customHeight="1" x14ac:dyDescent="0.2">
      <c r="C281" s="194"/>
    </row>
    <row r="282" spans="3:3" ht="15.8" customHeight="1" x14ac:dyDescent="0.2">
      <c r="C282" s="194"/>
    </row>
    <row r="283" spans="3:3" ht="15.8" customHeight="1" x14ac:dyDescent="0.2">
      <c r="C283" s="194"/>
    </row>
    <row r="284" spans="3:3" ht="15.8" customHeight="1" x14ac:dyDescent="0.2">
      <c r="C284" s="194"/>
    </row>
    <row r="285" spans="3:3" ht="15.8" customHeight="1" x14ac:dyDescent="0.2">
      <c r="C285" s="194"/>
    </row>
    <row r="286" spans="3:3" ht="15.8" customHeight="1" x14ac:dyDescent="0.2">
      <c r="C286" s="194"/>
    </row>
    <row r="287" spans="3:3" ht="15.8" customHeight="1" x14ac:dyDescent="0.2">
      <c r="C287" s="194"/>
    </row>
    <row r="288" spans="3:3" ht="15.8" customHeight="1" x14ac:dyDescent="0.2">
      <c r="C288" s="194"/>
    </row>
    <row r="289" spans="3:3" ht="15.8" customHeight="1" x14ac:dyDescent="0.2">
      <c r="C289" s="194"/>
    </row>
    <row r="290" spans="3:3" ht="15.8" customHeight="1" x14ac:dyDescent="0.2">
      <c r="C290" s="194"/>
    </row>
    <row r="291" spans="3:3" ht="15.8" customHeight="1" x14ac:dyDescent="0.2">
      <c r="C291" s="194"/>
    </row>
    <row r="292" spans="3:3" ht="15.8" customHeight="1" x14ac:dyDescent="0.2">
      <c r="C292" s="194"/>
    </row>
    <row r="293" spans="3:3" ht="15.8" customHeight="1" x14ac:dyDescent="0.2">
      <c r="C293" s="194"/>
    </row>
    <row r="294" spans="3:3" ht="15.8" customHeight="1" x14ac:dyDescent="0.2">
      <c r="C294" s="194"/>
    </row>
    <row r="295" spans="3:3" ht="15.8" customHeight="1" x14ac:dyDescent="0.2">
      <c r="C295" s="194"/>
    </row>
    <row r="296" spans="3:3" ht="15.8" customHeight="1" x14ac:dyDescent="0.2">
      <c r="C296" s="194"/>
    </row>
    <row r="297" spans="3:3" ht="15.8" customHeight="1" x14ac:dyDescent="0.2">
      <c r="C297" s="194"/>
    </row>
    <row r="298" spans="3:3" ht="15.8" customHeight="1" x14ac:dyDescent="0.2">
      <c r="C298" s="194"/>
    </row>
    <row r="299" spans="3:3" ht="15.8" customHeight="1" x14ac:dyDescent="0.2">
      <c r="C299" s="194"/>
    </row>
    <row r="300" spans="3:3" ht="15.8" customHeight="1" x14ac:dyDescent="0.2">
      <c r="C300" s="194"/>
    </row>
    <row r="301" spans="3:3" ht="15.8" customHeight="1" x14ac:dyDescent="0.2">
      <c r="C301" s="194"/>
    </row>
    <row r="302" spans="3:3" ht="15.8" customHeight="1" x14ac:dyDescent="0.2">
      <c r="C302" s="194"/>
    </row>
    <row r="303" spans="3:3" ht="15.8" customHeight="1" x14ac:dyDescent="0.2">
      <c r="C303" s="194"/>
    </row>
    <row r="304" spans="3:3" ht="15.8" customHeight="1" x14ac:dyDescent="0.2">
      <c r="C304" s="194"/>
    </row>
    <row r="305" spans="3:3" ht="15.8" customHeight="1" x14ac:dyDescent="0.2">
      <c r="C305" s="194"/>
    </row>
    <row r="306" spans="3:3" ht="15.8" customHeight="1" x14ac:dyDescent="0.2">
      <c r="C306" s="194"/>
    </row>
    <row r="307" spans="3:3" ht="15.8" customHeight="1" x14ac:dyDescent="0.2">
      <c r="C307" s="194"/>
    </row>
    <row r="308" spans="3:3" ht="15.8" customHeight="1" x14ac:dyDescent="0.2">
      <c r="C308" s="194"/>
    </row>
    <row r="309" spans="3:3" ht="15.8" customHeight="1" x14ac:dyDescent="0.2">
      <c r="C309" s="194"/>
    </row>
    <row r="310" spans="3:3" ht="15.8" customHeight="1" x14ac:dyDescent="0.2">
      <c r="C310" s="194"/>
    </row>
    <row r="311" spans="3:3" ht="15.8" customHeight="1" x14ac:dyDescent="0.2">
      <c r="C311" s="194"/>
    </row>
    <row r="312" spans="3:3" ht="15.8" customHeight="1" x14ac:dyDescent="0.2">
      <c r="C312" s="194"/>
    </row>
    <row r="313" spans="3:3" ht="15.8" customHeight="1" x14ac:dyDescent="0.2">
      <c r="C313" s="194"/>
    </row>
    <row r="314" spans="3:3" ht="15.8" customHeight="1" x14ac:dyDescent="0.2">
      <c r="C314" s="194"/>
    </row>
    <row r="315" spans="3:3" ht="15.8" customHeight="1" x14ac:dyDescent="0.2">
      <c r="C315" s="194"/>
    </row>
    <row r="316" spans="3:3" ht="15.8" customHeight="1" x14ac:dyDescent="0.2">
      <c r="C316" s="194"/>
    </row>
    <row r="317" spans="3:3" ht="15.8" customHeight="1" x14ac:dyDescent="0.2">
      <c r="C317" s="194"/>
    </row>
    <row r="318" spans="3:3" ht="15.8" customHeight="1" x14ac:dyDescent="0.2">
      <c r="C318" s="194"/>
    </row>
    <row r="319" spans="3:3" ht="15.8" customHeight="1" x14ac:dyDescent="0.2">
      <c r="C319" s="194"/>
    </row>
    <row r="320" spans="3:3" ht="15.8" customHeight="1" x14ac:dyDescent="0.2">
      <c r="C320" s="194"/>
    </row>
    <row r="321" spans="3:3" ht="15.8" customHeight="1" x14ac:dyDescent="0.2">
      <c r="C321" s="194"/>
    </row>
    <row r="322" spans="3:3" ht="15.8" customHeight="1" x14ac:dyDescent="0.2">
      <c r="C322" s="194"/>
    </row>
    <row r="323" spans="3:3" ht="15.8" customHeight="1" x14ac:dyDescent="0.2">
      <c r="C323" s="194"/>
    </row>
    <row r="324" spans="3:3" ht="15.8" customHeight="1" x14ac:dyDescent="0.2">
      <c r="C324" s="194"/>
    </row>
    <row r="325" spans="3:3" ht="15.8" customHeight="1" x14ac:dyDescent="0.2">
      <c r="C325" s="194"/>
    </row>
    <row r="326" spans="3:3" ht="15.8" customHeight="1" x14ac:dyDescent="0.2">
      <c r="C326" s="194"/>
    </row>
    <row r="327" spans="3:3" ht="15.8" customHeight="1" x14ac:dyDescent="0.2">
      <c r="C327" s="194"/>
    </row>
    <row r="328" spans="3:3" ht="15.8" customHeight="1" x14ac:dyDescent="0.2">
      <c r="C328" s="194"/>
    </row>
    <row r="329" spans="3:3" ht="15.8" customHeight="1" x14ac:dyDescent="0.2">
      <c r="C329" s="194"/>
    </row>
    <row r="330" spans="3:3" ht="15.8" customHeight="1" x14ac:dyDescent="0.2">
      <c r="C330" s="194"/>
    </row>
    <row r="331" spans="3:3" ht="15.8" customHeight="1" x14ac:dyDescent="0.2">
      <c r="C331" s="194"/>
    </row>
    <row r="332" spans="3:3" ht="15.8" customHeight="1" x14ac:dyDescent="0.2">
      <c r="C332" s="194"/>
    </row>
    <row r="333" spans="3:3" ht="15.8" customHeight="1" x14ac:dyDescent="0.2">
      <c r="C333" s="194"/>
    </row>
    <row r="334" spans="3:3" ht="15.8" customHeight="1" x14ac:dyDescent="0.2">
      <c r="C334" s="194"/>
    </row>
    <row r="335" spans="3:3" ht="15.8" customHeight="1" x14ac:dyDescent="0.2">
      <c r="C335" s="194"/>
    </row>
    <row r="336" spans="3:3" ht="15.8" customHeight="1" x14ac:dyDescent="0.2">
      <c r="C336" s="194"/>
    </row>
    <row r="337" spans="3:3" ht="15.8" customHeight="1" x14ac:dyDescent="0.2">
      <c r="C337" s="194"/>
    </row>
    <row r="338" spans="3:3" ht="15.8" customHeight="1" x14ac:dyDescent="0.2">
      <c r="C338" s="194"/>
    </row>
    <row r="339" spans="3:3" ht="15.8" customHeight="1" x14ac:dyDescent="0.2">
      <c r="C339" s="194"/>
    </row>
    <row r="340" spans="3:3" ht="15.8" customHeight="1" x14ac:dyDescent="0.2">
      <c r="C340" s="194"/>
    </row>
    <row r="341" spans="3:3" ht="15.8" customHeight="1" x14ac:dyDescent="0.2">
      <c r="C341" s="194"/>
    </row>
    <row r="342" spans="3:3" ht="15.8" customHeight="1" x14ac:dyDescent="0.2">
      <c r="C342" s="194"/>
    </row>
    <row r="343" spans="3:3" ht="15.8" customHeight="1" x14ac:dyDescent="0.2">
      <c r="C343" s="194"/>
    </row>
    <row r="344" spans="3:3" ht="15.8" customHeight="1" x14ac:dyDescent="0.2">
      <c r="C344" s="194"/>
    </row>
    <row r="345" spans="3:3" ht="15.8" customHeight="1" x14ac:dyDescent="0.2">
      <c r="C345" s="194"/>
    </row>
    <row r="346" spans="3:3" ht="15.8" customHeight="1" x14ac:dyDescent="0.2">
      <c r="C346" s="194"/>
    </row>
    <row r="347" spans="3:3" ht="15.8" customHeight="1" x14ac:dyDescent="0.2">
      <c r="C347" s="194"/>
    </row>
    <row r="348" spans="3:3" ht="15.8" customHeight="1" x14ac:dyDescent="0.2">
      <c r="C348" s="194"/>
    </row>
    <row r="349" spans="3:3" ht="15.8" customHeight="1" x14ac:dyDescent="0.2">
      <c r="C349" s="194"/>
    </row>
    <row r="350" spans="3:3" ht="15.8" customHeight="1" x14ac:dyDescent="0.2">
      <c r="C350" s="194"/>
    </row>
    <row r="351" spans="3:3" ht="15.8" customHeight="1" x14ac:dyDescent="0.2">
      <c r="C351" s="194"/>
    </row>
    <row r="352" spans="3:3" ht="15.8" customHeight="1" x14ac:dyDescent="0.2">
      <c r="C352" s="194"/>
    </row>
    <row r="353" spans="3:3" ht="15.8" customHeight="1" x14ac:dyDescent="0.2">
      <c r="C353" s="194"/>
    </row>
    <row r="354" spans="3:3" ht="15.8" customHeight="1" x14ac:dyDescent="0.2">
      <c r="C354" s="194"/>
    </row>
    <row r="355" spans="3:3" ht="15.8" customHeight="1" x14ac:dyDescent="0.2">
      <c r="C355" s="194"/>
    </row>
    <row r="356" spans="3:3" ht="15.8" customHeight="1" x14ac:dyDescent="0.2">
      <c r="C356" s="194"/>
    </row>
    <row r="357" spans="3:3" ht="15.8" customHeight="1" x14ac:dyDescent="0.2">
      <c r="C357" s="194"/>
    </row>
    <row r="358" spans="3:3" ht="15.8" customHeight="1" x14ac:dyDescent="0.2">
      <c r="C358" s="194"/>
    </row>
    <row r="359" spans="3:3" ht="15.8" customHeight="1" x14ac:dyDescent="0.2">
      <c r="C359" s="194"/>
    </row>
    <row r="360" spans="3:3" ht="15.8" customHeight="1" x14ac:dyDescent="0.2">
      <c r="C360" s="194"/>
    </row>
    <row r="361" spans="3:3" ht="15.8" customHeight="1" x14ac:dyDescent="0.2">
      <c r="C361" s="194"/>
    </row>
    <row r="362" spans="3:3" ht="15.8" customHeight="1" x14ac:dyDescent="0.2">
      <c r="C362" s="194"/>
    </row>
    <row r="363" spans="3:3" ht="15.8" customHeight="1" x14ac:dyDescent="0.2">
      <c r="C363" s="194"/>
    </row>
    <row r="364" spans="3:3" ht="15.8" customHeight="1" x14ac:dyDescent="0.2">
      <c r="C364" s="194"/>
    </row>
    <row r="365" spans="3:3" ht="15.8" customHeight="1" x14ac:dyDescent="0.2">
      <c r="C365" s="194"/>
    </row>
    <row r="366" spans="3:3" ht="15.8" customHeight="1" x14ac:dyDescent="0.2">
      <c r="C366" s="194"/>
    </row>
    <row r="367" spans="3:3" ht="15.8" customHeight="1" x14ac:dyDescent="0.2">
      <c r="C367" s="194"/>
    </row>
    <row r="368" spans="3:3" ht="15.8" customHeight="1" x14ac:dyDescent="0.2">
      <c r="C368" s="194"/>
    </row>
    <row r="369" spans="3:3" ht="15.8" customHeight="1" x14ac:dyDescent="0.2">
      <c r="C369" s="194"/>
    </row>
    <row r="370" spans="3:3" ht="15.8" customHeight="1" x14ac:dyDescent="0.2">
      <c r="C370" s="194"/>
    </row>
    <row r="371" spans="3:3" ht="15.8" customHeight="1" x14ac:dyDescent="0.2">
      <c r="C371" s="194"/>
    </row>
    <row r="372" spans="3:3" ht="15.8" customHeight="1" x14ac:dyDescent="0.2">
      <c r="C372" s="194"/>
    </row>
    <row r="373" spans="3:3" ht="15.8" customHeight="1" x14ac:dyDescent="0.2">
      <c r="C373" s="194"/>
    </row>
    <row r="374" spans="3:3" ht="15.8" customHeight="1" x14ac:dyDescent="0.2">
      <c r="C374" s="194"/>
    </row>
    <row r="375" spans="3:3" ht="15.8" customHeight="1" x14ac:dyDescent="0.2">
      <c r="C375" s="194"/>
    </row>
    <row r="376" spans="3:3" ht="15.8" customHeight="1" x14ac:dyDescent="0.2">
      <c r="C376" s="194"/>
    </row>
    <row r="377" spans="3:3" ht="15.8" customHeight="1" x14ac:dyDescent="0.2">
      <c r="C377" s="194"/>
    </row>
    <row r="378" spans="3:3" ht="15.8" customHeight="1" x14ac:dyDescent="0.2">
      <c r="C378" s="194"/>
    </row>
    <row r="379" spans="3:3" ht="15.8" customHeight="1" x14ac:dyDescent="0.2">
      <c r="C379" s="194"/>
    </row>
    <row r="380" spans="3:3" ht="15.8" customHeight="1" x14ac:dyDescent="0.2">
      <c r="C380" s="194"/>
    </row>
    <row r="381" spans="3:3" ht="15.8" customHeight="1" x14ac:dyDescent="0.2">
      <c r="C381" s="194"/>
    </row>
    <row r="382" spans="3:3" ht="15.8" customHeight="1" x14ac:dyDescent="0.2">
      <c r="C382" s="194"/>
    </row>
    <row r="383" spans="3:3" ht="15.8" customHeight="1" x14ac:dyDescent="0.2">
      <c r="C383" s="194"/>
    </row>
    <row r="384" spans="3:3" ht="15.8" customHeight="1" x14ac:dyDescent="0.2">
      <c r="C384" s="194"/>
    </row>
    <row r="385" spans="3:3" ht="15.8" customHeight="1" x14ac:dyDescent="0.2">
      <c r="C385" s="194"/>
    </row>
    <row r="386" spans="3:3" ht="15.8" customHeight="1" x14ac:dyDescent="0.2">
      <c r="C386" s="194"/>
    </row>
    <row r="387" spans="3:3" ht="15.8" customHeight="1" x14ac:dyDescent="0.2">
      <c r="C387" s="194"/>
    </row>
    <row r="388" spans="3:3" ht="15.8" customHeight="1" x14ac:dyDescent="0.2">
      <c r="C388" s="194"/>
    </row>
    <row r="389" spans="3:3" ht="15.8" customHeight="1" x14ac:dyDescent="0.2">
      <c r="C389" s="194"/>
    </row>
    <row r="390" spans="3:3" ht="15.8" customHeight="1" x14ac:dyDescent="0.2">
      <c r="C390" s="194"/>
    </row>
    <row r="391" spans="3:3" ht="15.8" customHeight="1" x14ac:dyDescent="0.2">
      <c r="C391" s="194"/>
    </row>
    <row r="392" spans="3:3" ht="15.8" customHeight="1" x14ac:dyDescent="0.2">
      <c r="C392" s="194"/>
    </row>
    <row r="393" spans="3:3" ht="15.8" customHeight="1" x14ac:dyDescent="0.2">
      <c r="C393" s="194"/>
    </row>
    <row r="394" spans="3:3" ht="15.8" customHeight="1" x14ac:dyDescent="0.2">
      <c r="C394" s="194"/>
    </row>
    <row r="395" spans="3:3" ht="15.8" customHeight="1" x14ac:dyDescent="0.2">
      <c r="C395" s="194"/>
    </row>
    <row r="396" spans="3:3" ht="15.8" customHeight="1" x14ac:dyDescent="0.2">
      <c r="C396" s="194"/>
    </row>
    <row r="397" spans="3:3" ht="15.8" customHeight="1" x14ac:dyDescent="0.2">
      <c r="C397" s="194"/>
    </row>
    <row r="398" spans="3:3" ht="15.8" customHeight="1" x14ac:dyDescent="0.2">
      <c r="C398" s="194"/>
    </row>
    <row r="399" spans="3:3" ht="15.8" customHeight="1" x14ac:dyDescent="0.2">
      <c r="C399" s="194"/>
    </row>
    <row r="400" spans="3:3" ht="15.8" customHeight="1" x14ac:dyDescent="0.2">
      <c r="C400" s="194"/>
    </row>
    <row r="401" spans="3:3" ht="15.8" customHeight="1" x14ac:dyDescent="0.2">
      <c r="C401" s="194"/>
    </row>
    <row r="402" spans="3:3" ht="15.8" customHeight="1" x14ac:dyDescent="0.2">
      <c r="C402" s="194"/>
    </row>
    <row r="403" spans="3:3" ht="15.8" customHeight="1" x14ac:dyDescent="0.2">
      <c r="C403" s="194"/>
    </row>
    <row r="404" spans="3:3" ht="15.8" customHeight="1" x14ac:dyDescent="0.2">
      <c r="C404" s="194"/>
    </row>
    <row r="405" spans="3:3" ht="15.8" customHeight="1" x14ac:dyDescent="0.2">
      <c r="C405" s="194"/>
    </row>
    <row r="406" spans="3:3" ht="15.8" customHeight="1" x14ac:dyDescent="0.2">
      <c r="C406" s="194"/>
    </row>
    <row r="407" spans="3:3" ht="15.8" customHeight="1" x14ac:dyDescent="0.2">
      <c r="C407" s="194"/>
    </row>
    <row r="408" spans="3:3" ht="15.8" customHeight="1" x14ac:dyDescent="0.2">
      <c r="C408" s="194"/>
    </row>
    <row r="409" spans="3:3" ht="15.8" customHeight="1" x14ac:dyDescent="0.2">
      <c r="C409" s="194"/>
    </row>
    <row r="410" spans="3:3" ht="15.8" customHeight="1" x14ac:dyDescent="0.2">
      <c r="C410" s="194"/>
    </row>
    <row r="411" spans="3:3" ht="15.8" customHeight="1" x14ac:dyDescent="0.2">
      <c r="C411" s="194"/>
    </row>
    <row r="412" spans="3:3" ht="15.8" customHeight="1" x14ac:dyDescent="0.2">
      <c r="C412" s="194"/>
    </row>
    <row r="413" spans="3:3" ht="15.8" customHeight="1" x14ac:dyDescent="0.2">
      <c r="C413" s="194"/>
    </row>
    <row r="414" spans="3:3" ht="15.8" customHeight="1" x14ac:dyDescent="0.2">
      <c r="C414" s="194"/>
    </row>
    <row r="415" spans="3:3" ht="15.8" customHeight="1" x14ac:dyDescent="0.2">
      <c r="C415" s="194"/>
    </row>
    <row r="416" spans="3:3" ht="15.8" customHeight="1" x14ac:dyDescent="0.2">
      <c r="C416" s="194"/>
    </row>
    <row r="417" spans="3:3" ht="15.8" customHeight="1" x14ac:dyDescent="0.2">
      <c r="C417" s="194"/>
    </row>
    <row r="418" spans="3:3" ht="15.8" customHeight="1" x14ac:dyDescent="0.2">
      <c r="C418" s="194"/>
    </row>
    <row r="419" spans="3:3" ht="15.8" customHeight="1" x14ac:dyDescent="0.2">
      <c r="C419" s="194"/>
    </row>
    <row r="420" spans="3:3" ht="15.8" customHeight="1" x14ac:dyDescent="0.2">
      <c r="C420" s="194"/>
    </row>
    <row r="421" spans="3:3" ht="15.8" customHeight="1" x14ac:dyDescent="0.2">
      <c r="C421" s="194"/>
    </row>
    <row r="422" spans="3:3" ht="15.8" customHeight="1" x14ac:dyDescent="0.2">
      <c r="C422" s="194"/>
    </row>
    <row r="423" spans="3:3" ht="15.8" customHeight="1" x14ac:dyDescent="0.2">
      <c r="C423" s="194"/>
    </row>
    <row r="424" spans="3:3" ht="15.8" customHeight="1" x14ac:dyDescent="0.2">
      <c r="C424" s="194"/>
    </row>
    <row r="425" spans="3:3" ht="15.8" customHeight="1" x14ac:dyDescent="0.2">
      <c r="C425" s="194"/>
    </row>
    <row r="426" spans="3:3" ht="15.8" customHeight="1" x14ac:dyDescent="0.2">
      <c r="C426" s="194"/>
    </row>
    <row r="427" spans="3:3" ht="15.8" customHeight="1" x14ac:dyDescent="0.2">
      <c r="C427" s="194"/>
    </row>
    <row r="428" spans="3:3" ht="15.8" customHeight="1" x14ac:dyDescent="0.2">
      <c r="C428" s="194"/>
    </row>
    <row r="429" spans="3:3" ht="15.8" customHeight="1" x14ac:dyDescent="0.2">
      <c r="C429" s="194"/>
    </row>
    <row r="430" spans="3:3" ht="15.8" customHeight="1" x14ac:dyDescent="0.2">
      <c r="C430" s="194"/>
    </row>
    <row r="431" spans="3:3" ht="15.8" customHeight="1" x14ac:dyDescent="0.2">
      <c r="C431" s="194"/>
    </row>
    <row r="432" spans="3:3" ht="15.8" customHeight="1" x14ac:dyDescent="0.2">
      <c r="C432" s="194"/>
    </row>
    <row r="433" spans="3:3" ht="15.8" customHeight="1" x14ac:dyDescent="0.2">
      <c r="C433" s="194"/>
    </row>
    <row r="434" spans="3:3" ht="15.8" customHeight="1" x14ac:dyDescent="0.2">
      <c r="C434" s="194"/>
    </row>
    <row r="435" spans="3:3" ht="15.8" customHeight="1" x14ac:dyDescent="0.2">
      <c r="C435" s="194"/>
    </row>
    <row r="436" spans="3:3" ht="15.8" customHeight="1" x14ac:dyDescent="0.2">
      <c r="C436" s="194"/>
    </row>
    <row r="437" spans="3:3" ht="15.8" customHeight="1" x14ac:dyDescent="0.2">
      <c r="C437" s="194"/>
    </row>
    <row r="438" spans="3:3" ht="15.8" customHeight="1" x14ac:dyDescent="0.2">
      <c r="C438" s="194"/>
    </row>
    <row r="439" spans="3:3" ht="15.8" customHeight="1" x14ac:dyDescent="0.2">
      <c r="C439" s="194"/>
    </row>
    <row r="440" spans="3:3" ht="15.8" customHeight="1" x14ac:dyDescent="0.2">
      <c r="C440" s="194"/>
    </row>
    <row r="441" spans="3:3" ht="15.8" customHeight="1" x14ac:dyDescent="0.2">
      <c r="C441" s="194"/>
    </row>
    <row r="442" spans="3:3" ht="15.8" customHeight="1" x14ac:dyDescent="0.2">
      <c r="C442" s="194"/>
    </row>
    <row r="443" spans="3:3" ht="15.8" customHeight="1" x14ac:dyDescent="0.2">
      <c r="C443" s="194"/>
    </row>
    <row r="444" spans="3:3" ht="15.8" customHeight="1" x14ac:dyDescent="0.2">
      <c r="C444" s="194"/>
    </row>
    <row r="445" spans="3:3" ht="15.8" customHeight="1" x14ac:dyDescent="0.2">
      <c r="C445" s="194"/>
    </row>
    <row r="446" spans="3:3" ht="15.8" customHeight="1" x14ac:dyDescent="0.2">
      <c r="C446" s="194"/>
    </row>
    <row r="447" spans="3:3" ht="15.8" customHeight="1" x14ac:dyDescent="0.2">
      <c r="C447" s="194"/>
    </row>
    <row r="448" spans="3:3" ht="15.8" customHeight="1" x14ac:dyDescent="0.2">
      <c r="C448" s="194"/>
    </row>
    <row r="449" spans="3:3" ht="15.8" customHeight="1" x14ac:dyDescent="0.2">
      <c r="C449" s="194"/>
    </row>
    <row r="450" spans="3:3" ht="15.8" customHeight="1" x14ac:dyDescent="0.2">
      <c r="C450" s="194"/>
    </row>
    <row r="451" spans="3:3" ht="15.8" customHeight="1" x14ac:dyDescent="0.2">
      <c r="C451" s="194"/>
    </row>
    <row r="452" spans="3:3" ht="15.8" customHeight="1" x14ac:dyDescent="0.2">
      <c r="C452" s="194"/>
    </row>
    <row r="453" spans="3:3" ht="15.8" customHeight="1" x14ac:dyDescent="0.2">
      <c r="C453" s="194"/>
    </row>
    <row r="454" spans="3:3" ht="15.8" customHeight="1" x14ac:dyDescent="0.2">
      <c r="C454" s="194"/>
    </row>
    <row r="455" spans="3:3" ht="15.8" customHeight="1" x14ac:dyDescent="0.2">
      <c r="C455" s="194"/>
    </row>
    <row r="456" spans="3:3" ht="15.8" customHeight="1" x14ac:dyDescent="0.2">
      <c r="C456" s="194"/>
    </row>
    <row r="457" spans="3:3" ht="15.8" customHeight="1" x14ac:dyDescent="0.2">
      <c r="C457" s="194"/>
    </row>
    <row r="458" spans="3:3" ht="15.8" customHeight="1" x14ac:dyDescent="0.2">
      <c r="C458" s="194"/>
    </row>
    <row r="459" spans="3:3" ht="15.8" customHeight="1" x14ac:dyDescent="0.2">
      <c r="C459" s="194"/>
    </row>
    <row r="460" spans="3:3" ht="15.8" customHeight="1" x14ac:dyDescent="0.2">
      <c r="C460" s="194"/>
    </row>
    <row r="461" spans="3:3" ht="15.8" customHeight="1" x14ac:dyDescent="0.2">
      <c r="C461" s="194"/>
    </row>
    <row r="462" spans="3:3" ht="15.8" customHeight="1" x14ac:dyDescent="0.2">
      <c r="C462" s="194"/>
    </row>
    <row r="463" spans="3:3" ht="15.8" customHeight="1" x14ac:dyDescent="0.2">
      <c r="C463" s="194"/>
    </row>
    <row r="464" spans="3:3" ht="15.8" customHeight="1" x14ac:dyDescent="0.2">
      <c r="C464" s="194"/>
    </row>
    <row r="465" spans="3:3" ht="15.8" customHeight="1" x14ac:dyDescent="0.2">
      <c r="C465" s="194"/>
    </row>
    <row r="466" spans="3:3" ht="15.8" customHeight="1" x14ac:dyDescent="0.2">
      <c r="C466" s="194"/>
    </row>
    <row r="467" spans="3:3" ht="15.8" customHeight="1" x14ac:dyDescent="0.2">
      <c r="C467" s="194"/>
    </row>
    <row r="468" spans="3:3" ht="15.8" customHeight="1" x14ac:dyDescent="0.2">
      <c r="C468" s="194"/>
    </row>
    <row r="469" spans="3:3" ht="15.8" customHeight="1" x14ac:dyDescent="0.2">
      <c r="C469" s="194"/>
    </row>
    <row r="470" spans="3:3" ht="15.8" customHeight="1" x14ac:dyDescent="0.2">
      <c r="C470" s="194"/>
    </row>
    <row r="471" spans="3:3" ht="15.8" customHeight="1" x14ac:dyDescent="0.2">
      <c r="C471" s="194"/>
    </row>
    <row r="472" spans="3:3" ht="15.8" customHeight="1" x14ac:dyDescent="0.2">
      <c r="C472" s="194"/>
    </row>
    <row r="473" spans="3:3" ht="15.8" customHeight="1" x14ac:dyDescent="0.2">
      <c r="C473" s="194"/>
    </row>
    <row r="474" spans="3:3" ht="15.8" customHeight="1" x14ac:dyDescent="0.2">
      <c r="C474" s="194"/>
    </row>
    <row r="475" spans="3:3" ht="15.8" customHeight="1" x14ac:dyDescent="0.2">
      <c r="C475" s="194"/>
    </row>
    <row r="476" spans="3:3" ht="15.8" customHeight="1" x14ac:dyDescent="0.2">
      <c r="C476" s="194"/>
    </row>
    <row r="477" spans="3:3" ht="15.8" customHeight="1" x14ac:dyDescent="0.2">
      <c r="C477" s="194"/>
    </row>
    <row r="478" spans="3:3" ht="15.8" customHeight="1" x14ac:dyDescent="0.2">
      <c r="C478" s="194"/>
    </row>
    <row r="479" spans="3:3" ht="15.8" customHeight="1" x14ac:dyDescent="0.2">
      <c r="C479" s="194"/>
    </row>
    <row r="480" spans="3:3" ht="15.8" customHeight="1" x14ac:dyDescent="0.2">
      <c r="C480" s="194"/>
    </row>
    <row r="481" spans="3:3" ht="15.8" customHeight="1" x14ac:dyDescent="0.2">
      <c r="C481" s="194"/>
    </row>
    <row r="482" spans="3:3" ht="15.8" customHeight="1" x14ac:dyDescent="0.2">
      <c r="C482" s="194"/>
    </row>
    <row r="483" spans="3:3" ht="15.8" customHeight="1" x14ac:dyDescent="0.2">
      <c r="C483" s="194"/>
    </row>
    <row r="484" spans="3:3" ht="15.8" customHeight="1" x14ac:dyDescent="0.2">
      <c r="C484" s="194"/>
    </row>
    <row r="485" spans="3:3" ht="15.8" customHeight="1" x14ac:dyDescent="0.2">
      <c r="C485" s="194"/>
    </row>
    <row r="486" spans="3:3" ht="15.8" customHeight="1" x14ac:dyDescent="0.2">
      <c r="C486" s="194"/>
    </row>
    <row r="487" spans="3:3" ht="15.8" customHeight="1" x14ac:dyDescent="0.2">
      <c r="C487" s="194"/>
    </row>
    <row r="488" spans="3:3" ht="15.8" customHeight="1" x14ac:dyDescent="0.2">
      <c r="C488" s="194"/>
    </row>
    <row r="489" spans="3:3" ht="15.8" customHeight="1" x14ac:dyDescent="0.2">
      <c r="C489" s="194"/>
    </row>
    <row r="490" spans="3:3" ht="15.8" customHeight="1" x14ac:dyDescent="0.2">
      <c r="C490" s="194"/>
    </row>
    <row r="491" spans="3:3" ht="15.8" customHeight="1" x14ac:dyDescent="0.2">
      <c r="C491" s="194"/>
    </row>
    <row r="492" spans="3:3" ht="15.8" customHeight="1" x14ac:dyDescent="0.2">
      <c r="C492" s="194"/>
    </row>
    <row r="493" spans="3:3" ht="15.8" customHeight="1" x14ac:dyDescent="0.2">
      <c r="C493" s="194"/>
    </row>
    <row r="494" spans="3:3" ht="15.8" customHeight="1" x14ac:dyDescent="0.2">
      <c r="C494" s="194"/>
    </row>
    <row r="495" spans="3:3" ht="15.8" customHeight="1" x14ac:dyDescent="0.2">
      <c r="C495" s="194"/>
    </row>
    <row r="496" spans="3:3" ht="15.8" customHeight="1" x14ac:dyDescent="0.2">
      <c r="C496" s="194"/>
    </row>
    <row r="497" spans="3:3" ht="15.8" customHeight="1" x14ac:dyDescent="0.2">
      <c r="C497" s="194"/>
    </row>
    <row r="498" spans="3:3" ht="15.8" customHeight="1" x14ac:dyDescent="0.2">
      <c r="C498" s="194"/>
    </row>
    <row r="499" spans="3:3" ht="15.8" customHeight="1" x14ac:dyDescent="0.2">
      <c r="C499" s="194"/>
    </row>
    <row r="500" spans="3:3" ht="15.8" customHeight="1" x14ac:dyDescent="0.2">
      <c r="C500" s="194"/>
    </row>
    <row r="501" spans="3:3" ht="15.8" customHeight="1" x14ac:dyDescent="0.2">
      <c r="C501" s="194"/>
    </row>
    <row r="502" spans="3:3" ht="15.8" customHeight="1" x14ac:dyDescent="0.2">
      <c r="C502" s="194"/>
    </row>
    <row r="503" spans="3:3" ht="15.8" customHeight="1" x14ac:dyDescent="0.2">
      <c r="C503" s="194"/>
    </row>
    <row r="504" spans="3:3" ht="15.8" customHeight="1" x14ac:dyDescent="0.2">
      <c r="C504" s="194"/>
    </row>
    <row r="505" spans="3:3" ht="15.8" customHeight="1" x14ac:dyDescent="0.2">
      <c r="C505" s="194"/>
    </row>
    <row r="506" spans="3:3" ht="15.8" customHeight="1" x14ac:dyDescent="0.2">
      <c r="C506" s="194"/>
    </row>
    <row r="507" spans="3:3" ht="15.8" customHeight="1" x14ac:dyDescent="0.2">
      <c r="C507" s="194"/>
    </row>
    <row r="508" spans="3:3" ht="15.8" customHeight="1" x14ac:dyDescent="0.2">
      <c r="C508" s="194"/>
    </row>
    <row r="509" spans="3:3" ht="15.8" customHeight="1" x14ac:dyDescent="0.2">
      <c r="C509" s="194"/>
    </row>
    <row r="510" spans="3:3" ht="15.8" customHeight="1" x14ac:dyDescent="0.2">
      <c r="C510" s="194"/>
    </row>
    <row r="511" spans="3:3" ht="15.8" customHeight="1" x14ac:dyDescent="0.2">
      <c r="C511" s="194"/>
    </row>
    <row r="512" spans="3:3" ht="15.8" customHeight="1" x14ac:dyDescent="0.2">
      <c r="C512" s="194"/>
    </row>
    <row r="513" spans="3:3" ht="15.8" customHeight="1" x14ac:dyDescent="0.2">
      <c r="C513" s="194"/>
    </row>
    <row r="514" spans="3:3" ht="15.8" customHeight="1" x14ac:dyDescent="0.2">
      <c r="C514" s="194"/>
    </row>
    <row r="515" spans="3:3" ht="15.8" customHeight="1" x14ac:dyDescent="0.2">
      <c r="C515" s="194"/>
    </row>
    <row r="516" spans="3:3" ht="15.8" customHeight="1" x14ac:dyDescent="0.2">
      <c r="C516" s="194"/>
    </row>
    <row r="517" spans="3:3" ht="15.8" customHeight="1" x14ac:dyDescent="0.2">
      <c r="C517" s="194"/>
    </row>
    <row r="518" spans="3:3" ht="15.8" customHeight="1" x14ac:dyDescent="0.2">
      <c r="C518" s="194"/>
    </row>
    <row r="519" spans="3:3" ht="15.8" customHeight="1" x14ac:dyDescent="0.2">
      <c r="C519" s="194"/>
    </row>
    <row r="520" spans="3:3" ht="15.8" customHeight="1" x14ac:dyDescent="0.2">
      <c r="C520" s="194"/>
    </row>
    <row r="521" spans="3:3" ht="15.8" customHeight="1" x14ac:dyDescent="0.2">
      <c r="C521" s="194"/>
    </row>
    <row r="522" spans="3:3" ht="15.8" customHeight="1" x14ac:dyDescent="0.2">
      <c r="C522" s="194"/>
    </row>
    <row r="523" spans="3:3" ht="15.8" customHeight="1" x14ac:dyDescent="0.2">
      <c r="C523" s="194"/>
    </row>
    <row r="524" spans="3:3" ht="15.8" customHeight="1" x14ac:dyDescent="0.2">
      <c r="C524" s="194"/>
    </row>
    <row r="525" spans="3:3" ht="15.8" customHeight="1" x14ac:dyDescent="0.2">
      <c r="C525" s="194"/>
    </row>
    <row r="526" spans="3:3" ht="15.8" customHeight="1" x14ac:dyDescent="0.2">
      <c r="C526" s="194"/>
    </row>
    <row r="527" spans="3:3" ht="15.8" customHeight="1" x14ac:dyDescent="0.2">
      <c r="C527" s="194"/>
    </row>
    <row r="528" spans="3:3" ht="15.8" customHeight="1" x14ac:dyDescent="0.2">
      <c r="C528" s="194"/>
    </row>
    <row r="529" spans="3:3" ht="15.8" customHeight="1" x14ac:dyDescent="0.2">
      <c r="C529" s="194"/>
    </row>
    <row r="530" spans="3:3" ht="15.8" customHeight="1" x14ac:dyDescent="0.2">
      <c r="C530" s="194"/>
    </row>
    <row r="531" spans="3:3" ht="15.8" customHeight="1" x14ac:dyDescent="0.2">
      <c r="C531" s="194"/>
    </row>
    <row r="532" spans="3:3" ht="15.8" customHeight="1" x14ac:dyDescent="0.2">
      <c r="C532" s="194"/>
    </row>
    <row r="533" spans="3:3" ht="15.8" customHeight="1" x14ac:dyDescent="0.2">
      <c r="C533" s="194"/>
    </row>
    <row r="534" spans="3:3" ht="15.8" customHeight="1" x14ac:dyDescent="0.2">
      <c r="C534" s="194"/>
    </row>
    <row r="535" spans="3:3" ht="15.8" customHeight="1" x14ac:dyDescent="0.2">
      <c r="C535" s="194"/>
    </row>
    <row r="536" spans="3:3" ht="15.8" customHeight="1" x14ac:dyDescent="0.2">
      <c r="C536" s="194"/>
    </row>
    <row r="537" spans="3:3" ht="15.8" customHeight="1" x14ac:dyDescent="0.2">
      <c r="C537" s="194"/>
    </row>
    <row r="538" spans="3:3" ht="15.8" customHeight="1" x14ac:dyDescent="0.2">
      <c r="C538" s="194"/>
    </row>
    <row r="539" spans="3:3" ht="15.8" customHeight="1" x14ac:dyDescent="0.2">
      <c r="C539" s="194"/>
    </row>
    <row r="540" spans="3:3" ht="15.8" customHeight="1" x14ac:dyDescent="0.2">
      <c r="C540" s="194"/>
    </row>
    <row r="541" spans="3:3" ht="15.8" customHeight="1" x14ac:dyDescent="0.2">
      <c r="C541" s="194"/>
    </row>
    <row r="542" spans="3:3" ht="15.8" customHeight="1" x14ac:dyDescent="0.2">
      <c r="C542" s="194"/>
    </row>
    <row r="543" spans="3:3" ht="15.8" customHeight="1" x14ac:dyDescent="0.2">
      <c r="C543" s="194"/>
    </row>
    <row r="544" spans="3:3" ht="15.8" customHeight="1" x14ac:dyDescent="0.2">
      <c r="C544" s="194"/>
    </row>
    <row r="545" spans="3:3" ht="15.8" customHeight="1" x14ac:dyDescent="0.2">
      <c r="C545" s="194"/>
    </row>
    <row r="546" spans="3:3" ht="15.8" customHeight="1" x14ac:dyDescent="0.2">
      <c r="C546" s="194"/>
    </row>
    <row r="547" spans="3:3" ht="15.8" customHeight="1" x14ac:dyDescent="0.2">
      <c r="C547" s="194"/>
    </row>
    <row r="548" spans="3:3" ht="15.8" customHeight="1" x14ac:dyDescent="0.2">
      <c r="C548" s="194"/>
    </row>
    <row r="549" spans="3:3" ht="15.8" customHeight="1" x14ac:dyDescent="0.2">
      <c r="C549" s="194"/>
    </row>
    <row r="550" spans="3:3" ht="15.8" customHeight="1" x14ac:dyDescent="0.2">
      <c r="C550" s="194"/>
    </row>
    <row r="551" spans="3:3" ht="15.8" customHeight="1" x14ac:dyDescent="0.2">
      <c r="C551" s="194"/>
    </row>
    <row r="552" spans="3:3" ht="15.8" customHeight="1" x14ac:dyDescent="0.2">
      <c r="C552" s="194"/>
    </row>
    <row r="553" spans="3:3" ht="15.8" customHeight="1" x14ac:dyDescent="0.2">
      <c r="C553" s="194"/>
    </row>
    <row r="554" spans="3:3" ht="15.8" customHeight="1" x14ac:dyDescent="0.2">
      <c r="C554" s="194"/>
    </row>
    <row r="555" spans="3:3" ht="15.8" customHeight="1" x14ac:dyDescent="0.2">
      <c r="C555" s="194"/>
    </row>
    <row r="556" spans="3:3" ht="15.8" customHeight="1" x14ac:dyDescent="0.2">
      <c r="C556" s="194"/>
    </row>
    <row r="557" spans="3:3" ht="15.8" customHeight="1" x14ac:dyDescent="0.2">
      <c r="C557" s="194"/>
    </row>
    <row r="558" spans="3:3" ht="15.8" customHeight="1" x14ac:dyDescent="0.2">
      <c r="C558" s="194"/>
    </row>
    <row r="559" spans="3:3" ht="15.8" customHeight="1" x14ac:dyDescent="0.2">
      <c r="C559" s="194"/>
    </row>
    <row r="560" spans="3:3" ht="15.8" customHeight="1" x14ac:dyDescent="0.2">
      <c r="C560" s="194"/>
    </row>
    <row r="561" spans="3:3" ht="15.8" customHeight="1" x14ac:dyDescent="0.2">
      <c r="C561" s="194"/>
    </row>
    <row r="562" spans="3:3" ht="15.8" customHeight="1" x14ac:dyDescent="0.2">
      <c r="C562" s="194"/>
    </row>
    <row r="563" spans="3:3" ht="15.8" customHeight="1" x14ac:dyDescent="0.2">
      <c r="C563" s="194"/>
    </row>
    <row r="564" spans="3:3" ht="15.8" customHeight="1" x14ac:dyDescent="0.2">
      <c r="C564" s="194"/>
    </row>
    <row r="565" spans="3:3" ht="15.8" customHeight="1" x14ac:dyDescent="0.2">
      <c r="C565" s="194"/>
    </row>
    <row r="566" spans="3:3" ht="15.8" customHeight="1" x14ac:dyDescent="0.2">
      <c r="C566" s="194"/>
    </row>
    <row r="567" spans="3:3" ht="15.8" customHeight="1" x14ac:dyDescent="0.2">
      <c r="C567" s="194"/>
    </row>
    <row r="568" spans="3:3" ht="15.8" customHeight="1" x14ac:dyDescent="0.2">
      <c r="C568" s="194"/>
    </row>
    <row r="569" spans="3:3" ht="15.8" customHeight="1" x14ac:dyDescent="0.2">
      <c r="C569" s="194"/>
    </row>
    <row r="570" spans="3:3" ht="15.8" customHeight="1" x14ac:dyDescent="0.2">
      <c r="C570" s="194"/>
    </row>
    <row r="571" spans="3:3" ht="15.8" customHeight="1" x14ac:dyDescent="0.2">
      <c r="C571" s="194"/>
    </row>
    <row r="572" spans="3:3" ht="15.8" customHeight="1" x14ac:dyDescent="0.2">
      <c r="C572" s="194"/>
    </row>
    <row r="573" spans="3:3" ht="15.8" customHeight="1" x14ac:dyDescent="0.2">
      <c r="C573" s="194"/>
    </row>
    <row r="574" spans="3:3" ht="15.8" customHeight="1" x14ac:dyDescent="0.2">
      <c r="C574" s="194"/>
    </row>
    <row r="575" spans="3:3" ht="15.8" customHeight="1" x14ac:dyDescent="0.2">
      <c r="C575" s="194"/>
    </row>
    <row r="576" spans="3:3" ht="15.8" customHeight="1" x14ac:dyDescent="0.2">
      <c r="C576" s="194"/>
    </row>
    <row r="577" spans="3:3" ht="15.8" customHeight="1" x14ac:dyDescent="0.2">
      <c r="C577" s="194"/>
    </row>
    <row r="578" spans="3:3" ht="15.8" customHeight="1" x14ac:dyDescent="0.2">
      <c r="C578" s="194"/>
    </row>
    <row r="579" spans="3:3" ht="15.8" customHeight="1" x14ac:dyDescent="0.2">
      <c r="C579" s="194"/>
    </row>
    <row r="580" spans="3:3" ht="15.8" customHeight="1" x14ac:dyDescent="0.2">
      <c r="C580" s="194"/>
    </row>
    <row r="581" spans="3:3" ht="15.8" customHeight="1" x14ac:dyDescent="0.2">
      <c r="C581" s="194"/>
    </row>
    <row r="582" spans="3:3" ht="15.8" customHeight="1" x14ac:dyDescent="0.2">
      <c r="C582" s="194"/>
    </row>
    <row r="583" spans="3:3" ht="15.8" customHeight="1" x14ac:dyDescent="0.2">
      <c r="C583" s="194"/>
    </row>
    <row r="584" spans="3:3" ht="15.8" customHeight="1" x14ac:dyDescent="0.2">
      <c r="C584" s="194"/>
    </row>
    <row r="585" spans="3:3" ht="15.8" customHeight="1" x14ac:dyDescent="0.2">
      <c r="C585" s="194"/>
    </row>
    <row r="586" spans="3:3" ht="15.8" customHeight="1" x14ac:dyDescent="0.2">
      <c r="C586" s="194"/>
    </row>
    <row r="587" spans="3:3" ht="15.8" customHeight="1" x14ac:dyDescent="0.2">
      <c r="C587" s="194"/>
    </row>
    <row r="588" spans="3:3" ht="15.8" customHeight="1" x14ac:dyDescent="0.2">
      <c r="C588" s="194"/>
    </row>
    <row r="589" spans="3:3" ht="15.8" customHeight="1" x14ac:dyDescent="0.2">
      <c r="C589" s="194"/>
    </row>
    <row r="590" spans="3:3" ht="15.8" customHeight="1" x14ac:dyDescent="0.2">
      <c r="C590" s="194"/>
    </row>
    <row r="591" spans="3:3" ht="15.8" customHeight="1" x14ac:dyDescent="0.2">
      <c r="C591" s="194"/>
    </row>
    <row r="592" spans="3:3" ht="15.8" customHeight="1" x14ac:dyDescent="0.2">
      <c r="C592" s="194"/>
    </row>
    <row r="593" spans="3:3" ht="15.8" customHeight="1" x14ac:dyDescent="0.2">
      <c r="C593" s="194"/>
    </row>
    <row r="594" spans="3:3" ht="15.8" customHeight="1" x14ac:dyDescent="0.2">
      <c r="C594" s="194"/>
    </row>
    <row r="595" spans="3:3" ht="15.8" customHeight="1" x14ac:dyDescent="0.2">
      <c r="C595" s="194"/>
    </row>
    <row r="596" spans="3:3" ht="15.8" customHeight="1" x14ac:dyDescent="0.2">
      <c r="C596" s="194"/>
    </row>
    <row r="597" spans="3:3" ht="15.8" customHeight="1" x14ac:dyDescent="0.2">
      <c r="C597" s="194"/>
    </row>
    <row r="598" spans="3:3" ht="15.8" customHeight="1" x14ac:dyDescent="0.2">
      <c r="C598" s="194"/>
    </row>
    <row r="599" spans="3:3" ht="15.8" customHeight="1" x14ac:dyDescent="0.2">
      <c r="C599" s="194"/>
    </row>
    <row r="600" spans="3:3" ht="15.8" customHeight="1" x14ac:dyDescent="0.2">
      <c r="C600" s="194"/>
    </row>
    <row r="601" spans="3:3" ht="15.8" customHeight="1" x14ac:dyDescent="0.2">
      <c r="C601" s="194"/>
    </row>
    <row r="602" spans="3:3" ht="15.8" customHeight="1" x14ac:dyDescent="0.2">
      <c r="C602" s="194"/>
    </row>
    <row r="603" spans="3:3" ht="15.8" customHeight="1" x14ac:dyDescent="0.2">
      <c r="C603" s="194"/>
    </row>
    <row r="604" spans="3:3" ht="15.8" customHeight="1" x14ac:dyDescent="0.2">
      <c r="C604" s="194"/>
    </row>
    <row r="605" spans="3:3" ht="15.8" customHeight="1" x14ac:dyDescent="0.2">
      <c r="C605" s="194"/>
    </row>
    <row r="606" spans="3:3" ht="15.8" customHeight="1" x14ac:dyDescent="0.2">
      <c r="C606" s="194"/>
    </row>
    <row r="607" spans="3:3" ht="15.8" customHeight="1" x14ac:dyDescent="0.2">
      <c r="C607" s="194"/>
    </row>
    <row r="608" spans="3:3" ht="15.8" customHeight="1" x14ac:dyDescent="0.2">
      <c r="C608" s="194"/>
    </row>
    <row r="609" spans="3:3" ht="15.8" customHeight="1" x14ac:dyDescent="0.2">
      <c r="C609" s="194"/>
    </row>
    <row r="610" spans="3:3" ht="15.8" customHeight="1" x14ac:dyDescent="0.2">
      <c r="C610" s="194"/>
    </row>
    <row r="611" spans="3:3" ht="15.8" customHeight="1" x14ac:dyDescent="0.2">
      <c r="C611" s="194"/>
    </row>
    <row r="612" spans="3:3" ht="15.8" customHeight="1" x14ac:dyDescent="0.2">
      <c r="C612" s="194"/>
    </row>
    <row r="613" spans="3:3" ht="15.8" customHeight="1" x14ac:dyDescent="0.2">
      <c r="C613" s="194"/>
    </row>
    <row r="614" spans="3:3" ht="15.8" customHeight="1" x14ac:dyDescent="0.2">
      <c r="C614" s="194"/>
    </row>
    <row r="615" spans="3:3" ht="15.8" customHeight="1" x14ac:dyDescent="0.2">
      <c r="C615" s="194"/>
    </row>
    <row r="616" spans="3:3" ht="15.8" customHeight="1" x14ac:dyDescent="0.2">
      <c r="C616" s="194"/>
    </row>
    <row r="617" spans="3:3" ht="15.8" customHeight="1" x14ac:dyDescent="0.2">
      <c r="C617" s="194"/>
    </row>
    <row r="618" spans="3:3" ht="15.8" customHeight="1" x14ac:dyDescent="0.2">
      <c r="C618" s="194"/>
    </row>
    <row r="619" spans="3:3" ht="15.8" customHeight="1" x14ac:dyDescent="0.2">
      <c r="C619" s="194"/>
    </row>
    <row r="620" spans="3:3" ht="15.8" customHeight="1" x14ac:dyDescent="0.2">
      <c r="C620" s="194"/>
    </row>
    <row r="621" spans="3:3" ht="15.8" customHeight="1" x14ac:dyDescent="0.2">
      <c r="C621" s="194"/>
    </row>
    <row r="622" spans="3:3" ht="15.8" customHeight="1" x14ac:dyDescent="0.2">
      <c r="C622" s="194"/>
    </row>
    <row r="623" spans="3:3" ht="15.8" customHeight="1" x14ac:dyDescent="0.2">
      <c r="C623" s="194"/>
    </row>
    <row r="624" spans="3:3" ht="15.8" customHeight="1" x14ac:dyDescent="0.2">
      <c r="C624" s="194"/>
    </row>
    <row r="625" spans="3:3" ht="15.8" customHeight="1" x14ac:dyDescent="0.2">
      <c r="C625" s="194"/>
    </row>
    <row r="626" spans="3:3" ht="15.8" customHeight="1" x14ac:dyDescent="0.2">
      <c r="C626" s="194"/>
    </row>
    <row r="627" spans="3:3" ht="15.8" customHeight="1" x14ac:dyDescent="0.2">
      <c r="C627" s="194"/>
    </row>
    <row r="628" spans="3:3" ht="15.8" customHeight="1" x14ac:dyDescent="0.2">
      <c r="C628" s="194"/>
    </row>
    <row r="629" spans="3:3" ht="15.8" customHeight="1" x14ac:dyDescent="0.2">
      <c r="C629" s="194"/>
    </row>
    <row r="630" spans="3:3" ht="15.8" customHeight="1" x14ac:dyDescent="0.2">
      <c r="C630" s="194"/>
    </row>
    <row r="631" spans="3:3" ht="15.8" customHeight="1" x14ac:dyDescent="0.2">
      <c r="C631" s="194"/>
    </row>
    <row r="632" spans="3:3" ht="15.8" customHeight="1" x14ac:dyDescent="0.2">
      <c r="C632" s="194"/>
    </row>
    <row r="633" spans="3:3" ht="15.8" customHeight="1" x14ac:dyDescent="0.2">
      <c r="C633" s="194"/>
    </row>
    <row r="634" spans="3:3" ht="15.8" customHeight="1" x14ac:dyDescent="0.2">
      <c r="C634" s="194"/>
    </row>
    <row r="635" spans="3:3" ht="15.8" customHeight="1" x14ac:dyDescent="0.2">
      <c r="C635" s="194"/>
    </row>
    <row r="636" spans="3:3" ht="15.8" customHeight="1" x14ac:dyDescent="0.2">
      <c r="C636" s="194"/>
    </row>
    <row r="637" spans="3:3" ht="15.8" customHeight="1" x14ac:dyDescent="0.2">
      <c r="C637" s="194"/>
    </row>
    <row r="638" spans="3:3" ht="15.8" customHeight="1" x14ac:dyDescent="0.2">
      <c r="C638" s="194"/>
    </row>
    <row r="639" spans="3:3" ht="15.8" customHeight="1" x14ac:dyDescent="0.2">
      <c r="C639" s="194"/>
    </row>
    <row r="640" spans="3:3" ht="15.8" customHeight="1" x14ac:dyDescent="0.2">
      <c r="C640" s="194"/>
    </row>
    <row r="641" spans="3:3" ht="15.8" customHeight="1" x14ac:dyDescent="0.2">
      <c r="C641" s="194"/>
    </row>
    <row r="642" spans="3:3" ht="15.8" customHeight="1" x14ac:dyDescent="0.2">
      <c r="C642" s="194"/>
    </row>
    <row r="643" spans="3:3" ht="15.8" customHeight="1" x14ac:dyDescent="0.2">
      <c r="C643" s="194"/>
    </row>
    <row r="644" spans="3:3" ht="15.8" customHeight="1" x14ac:dyDescent="0.2">
      <c r="C644" s="194"/>
    </row>
    <row r="645" spans="3:3" ht="15.8" customHeight="1" x14ac:dyDescent="0.2">
      <c r="C645" s="194"/>
    </row>
    <row r="646" spans="3:3" ht="15.8" customHeight="1" x14ac:dyDescent="0.2">
      <c r="C646" s="194"/>
    </row>
    <row r="647" spans="3:3" ht="15.8" customHeight="1" x14ac:dyDescent="0.2">
      <c r="C647" s="194"/>
    </row>
    <row r="648" spans="3:3" ht="15.8" customHeight="1" x14ac:dyDescent="0.2">
      <c r="C648" s="194"/>
    </row>
    <row r="649" spans="3:3" ht="15.8" customHeight="1" x14ac:dyDescent="0.2">
      <c r="C649" s="194"/>
    </row>
    <row r="650" spans="3:3" ht="15.8" customHeight="1" x14ac:dyDescent="0.2">
      <c r="C650" s="194"/>
    </row>
    <row r="651" spans="3:3" ht="15.8" customHeight="1" x14ac:dyDescent="0.2">
      <c r="C651" s="194"/>
    </row>
    <row r="652" spans="3:3" ht="15.8" customHeight="1" x14ac:dyDescent="0.2">
      <c r="C652" s="194"/>
    </row>
    <row r="653" spans="3:3" ht="15.8" customHeight="1" x14ac:dyDescent="0.2">
      <c r="C653" s="194"/>
    </row>
    <row r="654" spans="3:3" ht="15.8" customHeight="1" x14ac:dyDescent="0.2">
      <c r="C654" s="194"/>
    </row>
    <row r="655" spans="3:3" ht="15.8" customHeight="1" x14ac:dyDescent="0.2">
      <c r="C655" s="194"/>
    </row>
    <row r="656" spans="3:3" ht="15.8" customHeight="1" x14ac:dyDescent="0.2">
      <c r="C656" s="194"/>
    </row>
    <row r="657" spans="3:3" ht="15.8" customHeight="1" x14ac:dyDescent="0.2">
      <c r="C657" s="194"/>
    </row>
    <row r="658" spans="3:3" ht="15.8" customHeight="1" x14ac:dyDescent="0.2">
      <c r="C658" s="194"/>
    </row>
    <row r="659" spans="3:3" ht="15.8" customHeight="1" x14ac:dyDescent="0.2">
      <c r="C659" s="194"/>
    </row>
    <row r="660" spans="3:3" ht="15.8" customHeight="1" x14ac:dyDescent="0.2">
      <c r="C660" s="194"/>
    </row>
    <row r="661" spans="3:3" ht="15.8" customHeight="1" x14ac:dyDescent="0.2">
      <c r="C661" s="194"/>
    </row>
    <row r="662" spans="3:3" ht="15.8" customHeight="1" x14ac:dyDescent="0.2">
      <c r="C662" s="194"/>
    </row>
    <row r="663" spans="3:3" ht="15.8" customHeight="1" x14ac:dyDescent="0.2">
      <c r="C663" s="194"/>
    </row>
    <row r="664" spans="3:3" ht="15.8" customHeight="1" x14ac:dyDescent="0.2">
      <c r="C664" s="194"/>
    </row>
    <row r="665" spans="3:3" ht="15.8" customHeight="1" x14ac:dyDescent="0.2">
      <c r="C665" s="194"/>
    </row>
    <row r="666" spans="3:3" ht="15.8" customHeight="1" x14ac:dyDescent="0.2">
      <c r="C666" s="194"/>
    </row>
    <row r="667" spans="3:3" ht="15.8" customHeight="1" x14ac:dyDescent="0.2">
      <c r="C667" s="194"/>
    </row>
    <row r="668" spans="3:3" ht="15.8" customHeight="1" x14ac:dyDescent="0.2">
      <c r="C668" s="194"/>
    </row>
    <row r="669" spans="3:3" ht="15.8" customHeight="1" x14ac:dyDescent="0.2">
      <c r="C669" s="194"/>
    </row>
    <row r="670" spans="3:3" ht="15.8" customHeight="1" x14ac:dyDescent="0.2">
      <c r="C670" s="194"/>
    </row>
    <row r="671" spans="3:3" ht="15.8" customHeight="1" x14ac:dyDescent="0.2">
      <c r="C671" s="194"/>
    </row>
    <row r="672" spans="3:3" ht="15.8" customHeight="1" x14ac:dyDescent="0.2">
      <c r="C672" s="194"/>
    </row>
    <row r="673" spans="3:3" ht="15.8" customHeight="1" x14ac:dyDescent="0.2">
      <c r="C673" s="194"/>
    </row>
    <row r="674" spans="3:3" ht="15.8" customHeight="1" x14ac:dyDescent="0.2">
      <c r="C674" s="194"/>
    </row>
    <row r="675" spans="3:3" ht="15.8" customHeight="1" x14ac:dyDescent="0.2">
      <c r="C675" s="194"/>
    </row>
    <row r="676" spans="3:3" ht="15.8" customHeight="1" x14ac:dyDescent="0.2">
      <c r="C676" s="194"/>
    </row>
    <row r="677" spans="3:3" ht="15.8" customHeight="1" x14ac:dyDescent="0.2">
      <c r="C677" s="194"/>
    </row>
    <row r="678" spans="3:3" ht="15.8" customHeight="1" x14ac:dyDescent="0.2">
      <c r="C678" s="194"/>
    </row>
    <row r="679" spans="3:3" ht="15.8" customHeight="1" x14ac:dyDescent="0.2">
      <c r="C679" s="194"/>
    </row>
    <row r="680" spans="3:3" ht="15.8" customHeight="1" x14ac:dyDescent="0.2">
      <c r="C680" s="194"/>
    </row>
    <row r="681" spans="3:3" ht="15.8" customHeight="1" x14ac:dyDescent="0.2">
      <c r="C681" s="194"/>
    </row>
    <row r="682" spans="3:3" ht="15.8" customHeight="1" x14ac:dyDescent="0.2">
      <c r="C682" s="194"/>
    </row>
    <row r="683" spans="3:3" ht="15.8" customHeight="1" x14ac:dyDescent="0.2">
      <c r="C683" s="194"/>
    </row>
    <row r="684" spans="3:3" ht="15.8" customHeight="1" x14ac:dyDescent="0.2">
      <c r="C684" s="194"/>
    </row>
    <row r="685" spans="3:3" ht="15.8" customHeight="1" x14ac:dyDescent="0.2">
      <c r="C685" s="194"/>
    </row>
    <row r="686" spans="3:3" ht="15.8" customHeight="1" x14ac:dyDescent="0.2">
      <c r="C686" s="194"/>
    </row>
    <row r="687" spans="3:3" ht="15.8" customHeight="1" x14ac:dyDescent="0.2">
      <c r="C687" s="194"/>
    </row>
    <row r="688" spans="3:3" ht="15.8" customHeight="1" x14ac:dyDescent="0.2">
      <c r="C688" s="194"/>
    </row>
    <row r="689" spans="3:3" ht="15.8" customHeight="1" x14ac:dyDescent="0.2">
      <c r="C689" s="194"/>
    </row>
    <row r="690" spans="3:3" ht="15.8" customHeight="1" x14ac:dyDescent="0.2">
      <c r="C690" s="194"/>
    </row>
    <row r="691" spans="3:3" ht="15.8" customHeight="1" x14ac:dyDescent="0.2">
      <c r="C691" s="194"/>
    </row>
    <row r="692" spans="3:3" ht="15.8" customHeight="1" x14ac:dyDescent="0.2">
      <c r="C692" s="194"/>
    </row>
    <row r="693" spans="3:3" ht="15.8" customHeight="1" x14ac:dyDescent="0.2">
      <c r="C693" s="194"/>
    </row>
    <row r="694" spans="3:3" ht="15.8" customHeight="1" x14ac:dyDescent="0.2">
      <c r="C694" s="194"/>
    </row>
    <row r="695" spans="3:3" ht="15.8" customHeight="1" x14ac:dyDescent="0.2">
      <c r="C695" s="194"/>
    </row>
    <row r="696" spans="3:3" ht="15.8" customHeight="1" x14ac:dyDescent="0.2">
      <c r="C696" s="194"/>
    </row>
    <row r="697" spans="3:3" ht="15.8" customHeight="1" x14ac:dyDescent="0.2">
      <c r="C697" s="194"/>
    </row>
    <row r="698" spans="3:3" ht="15.8" customHeight="1" x14ac:dyDescent="0.2">
      <c r="C698" s="194"/>
    </row>
    <row r="699" spans="3:3" ht="15.8" customHeight="1" x14ac:dyDescent="0.2">
      <c r="C699" s="194"/>
    </row>
    <row r="700" spans="3:3" ht="15.8" customHeight="1" x14ac:dyDescent="0.2">
      <c r="C700" s="194"/>
    </row>
    <row r="701" spans="3:3" ht="15.8" customHeight="1" x14ac:dyDescent="0.2">
      <c r="C701" s="194"/>
    </row>
    <row r="702" spans="3:3" ht="15.8" customHeight="1" x14ac:dyDescent="0.2">
      <c r="C702" s="194"/>
    </row>
    <row r="703" spans="3:3" ht="15.8" customHeight="1" x14ac:dyDescent="0.2">
      <c r="C703" s="194"/>
    </row>
    <row r="704" spans="3:3" ht="15.8" customHeight="1" x14ac:dyDescent="0.2">
      <c r="C704" s="194"/>
    </row>
    <row r="705" spans="3:3" ht="15.8" customHeight="1" x14ac:dyDescent="0.2">
      <c r="C705" s="194"/>
    </row>
    <row r="706" spans="3:3" ht="15.8" customHeight="1" x14ac:dyDescent="0.2">
      <c r="C706" s="194"/>
    </row>
    <row r="707" spans="3:3" ht="15.8" customHeight="1" x14ac:dyDescent="0.2">
      <c r="C707" s="194"/>
    </row>
    <row r="708" spans="3:3" ht="15.8" customHeight="1" x14ac:dyDescent="0.2">
      <c r="C708" s="194"/>
    </row>
    <row r="709" spans="3:3" ht="15.8" customHeight="1" x14ac:dyDescent="0.2">
      <c r="C709" s="194"/>
    </row>
    <row r="710" spans="3:3" ht="15.8" customHeight="1" x14ac:dyDescent="0.2">
      <c r="C710" s="194"/>
    </row>
    <row r="711" spans="3:3" ht="15.8" customHeight="1" x14ac:dyDescent="0.2">
      <c r="C711" s="194"/>
    </row>
    <row r="712" spans="3:3" ht="15.8" customHeight="1" x14ac:dyDescent="0.2">
      <c r="C712" s="194"/>
    </row>
    <row r="713" spans="3:3" ht="15.8" customHeight="1" x14ac:dyDescent="0.2">
      <c r="C713" s="194"/>
    </row>
    <row r="714" spans="3:3" ht="15.8" customHeight="1" x14ac:dyDescent="0.2">
      <c r="C714" s="194"/>
    </row>
    <row r="715" spans="3:3" ht="15.8" customHeight="1" x14ac:dyDescent="0.2">
      <c r="C715" s="194"/>
    </row>
    <row r="716" spans="3:3" ht="15.8" customHeight="1" x14ac:dyDescent="0.2">
      <c r="C716" s="194"/>
    </row>
    <row r="717" spans="3:3" ht="15.8" customHeight="1" x14ac:dyDescent="0.2">
      <c r="C717" s="194"/>
    </row>
    <row r="718" spans="3:3" ht="15.8" customHeight="1" x14ac:dyDescent="0.2">
      <c r="C718" s="194"/>
    </row>
    <row r="719" spans="3:3" ht="15.8" customHeight="1" x14ac:dyDescent="0.2">
      <c r="C719" s="194"/>
    </row>
    <row r="720" spans="3:3" ht="15.8" customHeight="1" x14ac:dyDescent="0.2">
      <c r="C720" s="194"/>
    </row>
    <row r="721" spans="3:3" ht="15.8" customHeight="1" x14ac:dyDescent="0.2">
      <c r="C721" s="194"/>
    </row>
    <row r="722" spans="3:3" ht="15.8" customHeight="1" x14ac:dyDescent="0.2">
      <c r="C722" s="194"/>
    </row>
    <row r="723" spans="3:3" ht="15.8" customHeight="1" x14ac:dyDescent="0.2">
      <c r="C723" s="194"/>
    </row>
    <row r="724" spans="3:3" ht="15.8" customHeight="1" x14ac:dyDescent="0.2">
      <c r="C724" s="194"/>
    </row>
    <row r="725" spans="3:3" ht="15.8" customHeight="1" x14ac:dyDescent="0.2">
      <c r="C725" s="194"/>
    </row>
    <row r="726" spans="3:3" ht="15.8" customHeight="1" x14ac:dyDescent="0.2">
      <c r="C726" s="194"/>
    </row>
    <row r="727" spans="3:3" ht="15.8" customHeight="1" x14ac:dyDescent="0.2">
      <c r="C727" s="194"/>
    </row>
    <row r="728" spans="3:3" ht="15.8" customHeight="1" x14ac:dyDescent="0.2">
      <c r="C728" s="194"/>
    </row>
    <row r="729" spans="3:3" ht="15.8" customHeight="1" x14ac:dyDescent="0.2">
      <c r="C729" s="194"/>
    </row>
    <row r="730" spans="3:3" ht="15.8" customHeight="1" x14ac:dyDescent="0.2">
      <c r="C730" s="194"/>
    </row>
    <row r="731" spans="3:3" ht="15.8" customHeight="1" x14ac:dyDescent="0.2">
      <c r="C731" s="194"/>
    </row>
    <row r="732" spans="3:3" ht="15.8" customHeight="1" x14ac:dyDescent="0.2">
      <c r="C732" s="194"/>
    </row>
    <row r="733" spans="3:3" ht="15.8" customHeight="1" x14ac:dyDescent="0.2">
      <c r="C733" s="194"/>
    </row>
    <row r="734" spans="3:3" ht="15.8" customHeight="1" x14ac:dyDescent="0.2">
      <c r="C734" s="194"/>
    </row>
    <row r="735" spans="3:3" ht="15.8" customHeight="1" x14ac:dyDescent="0.2">
      <c r="C735" s="194"/>
    </row>
    <row r="736" spans="3:3" ht="15.8" customHeight="1" x14ac:dyDescent="0.2">
      <c r="C736" s="194"/>
    </row>
    <row r="737" spans="3:3" ht="15.8" customHeight="1" x14ac:dyDescent="0.2">
      <c r="C737" s="194"/>
    </row>
    <row r="738" spans="3:3" ht="15.8" customHeight="1" x14ac:dyDescent="0.2">
      <c r="C738" s="194"/>
    </row>
    <row r="739" spans="3:3" ht="15.8" customHeight="1" x14ac:dyDescent="0.2">
      <c r="C739" s="194"/>
    </row>
    <row r="740" spans="3:3" ht="15.8" customHeight="1" x14ac:dyDescent="0.2">
      <c r="C740" s="194"/>
    </row>
    <row r="741" spans="3:3" ht="15.8" customHeight="1" x14ac:dyDescent="0.2">
      <c r="C741" s="194"/>
    </row>
    <row r="742" spans="3:3" ht="15.8" customHeight="1" x14ac:dyDescent="0.2">
      <c r="C742" s="194"/>
    </row>
    <row r="743" spans="3:3" ht="15.8" customHeight="1" x14ac:dyDescent="0.2">
      <c r="C743" s="194"/>
    </row>
    <row r="744" spans="3:3" ht="15.8" customHeight="1" x14ac:dyDescent="0.2">
      <c r="C744" s="194"/>
    </row>
    <row r="745" spans="3:3" ht="15.8" customHeight="1" x14ac:dyDescent="0.2">
      <c r="C745" s="194"/>
    </row>
    <row r="746" spans="3:3" ht="15.8" customHeight="1" x14ac:dyDescent="0.2">
      <c r="C746" s="194"/>
    </row>
    <row r="747" spans="3:3" ht="15.8" customHeight="1" x14ac:dyDescent="0.2">
      <c r="C747" s="194"/>
    </row>
    <row r="748" spans="3:3" ht="15.8" customHeight="1" x14ac:dyDescent="0.2">
      <c r="C748" s="194"/>
    </row>
    <row r="749" spans="3:3" ht="15.8" customHeight="1" x14ac:dyDescent="0.2">
      <c r="C749" s="194"/>
    </row>
    <row r="750" spans="3:3" ht="15.8" customHeight="1" x14ac:dyDescent="0.2">
      <c r="C750" s="194"/>
    </row>
    <row r="751" spans="3:3" ht="15.8" customHeight="1" x14ac:dyDescent="0.2">
      <c r="C751" s="194"/>
    </row>
    <row r="752" spans="3:3" ht="15.8" customHeight="1" x14ac:dyDescent="0.2">
      <c r="C752" s="194"/>
    </row>
    <row r="753" spans="3:3" ht="15.8" customHeight="1" x14ac:dyDescent="0.2">
      <c r="C753" s="194"/>
    </row>
    <row r="754" spans="3:3" ht="15.8" customHeight="1" x14ac:dyDescent="0.2">
      <c r="C754" s="194"/>
    </row>
    <row r="755" spans="3:3" ht="15.8" customHeight="1" x14ac:dyDescent="0.2">
      <c r="C755" s="194"/>
    </row>
    <row r="756" spans="3:3" ht="15.8" customHeight="1" x14ac:dyDescent="0.2">
      <c r="C756" s="194"/>
    </row>
    <row r="757" spans="3:3" ht="15.8" customHeight="1" x14ac:dyDescent="0.2">
      <c r="C757" s="194"/>
    </row>
    <row r="758" spans="3:3" ht="15.8" customHeight="1" x14ac:dyDescent="0.2">
      <c r="C758" s="194"/>
    </row>
    <row r="759" spans="3:3" ht="15.8" customHeight="1" x14ac:dyDescent="0.2">
      <c r="C759" s="194"/>
    </row>
    <row r="760" spans="3:3" ht="15.8" customHeight="1" x14ac:dyDescent="0.2">
      <c r="C760" s="194"/>
    </row>
    <row r="761" spans="3:3" ht="15.8" customHeight="1" x14ac:dyDescent="0.2">
      <c r="C761" s="194"/>
    </row>
    <row r="762" spans="3:3" ht="15.8" customHeight="1" x14ac:dyDescent="0.2">
      <c r="C762" s="194"/>
    </row>
    <row r="763" spans="3:3" ht="15.8" customHeight="1" x14ac:dyDescent="0.2">
      <c r="C763" s="194"/>
    </row>
    <row r="764" spans="3:3" ht="15.8" customHeight="1" x14ac:dyDescent="0.2">
      <c r="C764" s="194"/>
    </row>
    <row r="765" spans="3:3" ht="15.8" customHeight="1" x14ac:dyDescent="0.2">
      <c r="C765" s="194"/>
    </row>
    <row r="766" spans="3:3" ht="15.8" customHeight="1" x14ac:dyDescent="0.2">
      <c r="C766" s="194"/>
    </row>
    <row r="767" spans="3:3" ht="15.8" customHeight="1" x14ac:dyDescent="0.2">
      <c r="C767" s="194"/>
    </row>
    <row r="768" spans="3:3" ht="15.8" customHeight="1" x14ac:dyDescent="0.2">
      <c r="C768" s="194"/>
    </row>
    <row r="769" spans="3:3" ht="15.8" customHeight="1" x14ac:dyDescent="0.2">
      <c r="C769" s="194"/>
    </row>
    <row r="770" spans="3:3" ht="15.8" customHeight="1" x14ac:dyDescent="0.2">
      <c r="C770" s="194"/>
    </row>
    <row r="771" spans="3:3" ht="15.8" customHeight="1" x14ac:dyDescent="0.2">
      <c r="C771" s="194"/>
    </row>
    <row r="772" spans="3:3" ht="15.8" customHeight="1" x14ac:dyDescent="0.2">
      <c r="C772" s="194"/>
    </row>
    <row r="773" spans="3:3" ht="15.8" customHeight="1" x14ac:dyDescent="0.2">
      <c r="C773" s="194"/>
    </row>
    <row r="774" spans="3:3" ht="15.8" customHeight="1" x14ac:dyDescent="0.2">
      <c r="C774" s="194"/>
    </row>
    <row r="775" spans="3:3" ht="15.8" customHeight="1" x14ac:dyDescent="0.2">
      <c r="C775" s="194"/>
    </row>
    <row r="776" spans="3:3" ht="15.8" customHeight="1" x14ac:dyDescent="0.2">
      <c r="C776" s="194"/>
    </row>
    <row r="777" spans="3:3" ht="15.8" customHeight="1" x14ac:dyDescent="0.2">
      <c r="C777" s="194"/>
    </row>
    <row r="778" spans="3:3" ht="15.8" customHeight="1" x14ac:dyDescent="0.2">
      <c r="C778" s="194"/>
    </row>
    <row r="779" spans="3:3" ht="15.8" customHeight="1" x14ac:dyDescent="0.2">
      <c r="C779" s="194"/>
    </row>
    <row r="780" spans="3:3" ht="15.8" customHeight="1" x14ac:dyDescent="0.2">
      <c r="C780" s="194"/>
    </row>
    <row r="781" spans="3:3" ht="15.8" customHeight="1" x14ac:dyDescent="0.2">
      <c r="C781" s="194"/>
    </row>
    <row r="782" spans="3:3" ht="15.8" customHeight="1" x14ac:dyDescent="0.2">
      <c r="C782" s="194"/>
    </row>
    <row r="783" spans="3:3" ht="15.8" customHeight="1" x14ac:dyDescent="0.2">
      <c r="C783" s="194"/>
    </row>
    <row r="784" spans="3:3" ht="15.8" customHeight="1" x14ac:dyDescent="0.2">
      <c r="C784" s="194"/>
    </row>
    <row r="785" spans="3:3" ht="15.8" customHeight="1" x14ac:dyDescent="0.2">
      <c r="C785" s="194"/>
    </row>
    <row r="786" spans="3:3" ht="15.8" customHeight="1" x14ac:dyDescent="0.2">
      <c r="C786" s="194"/>
    </row>
    <row r="787" spans="3:3" ht="15.8" customHeight="1" x14ac:dyDescent="0.2">
      <c r="C787" s="194"/>
    </row>
    <row r="788" spans="3:3" ht="15.8" customHeight="1" x14ac:dyDescent="0.2">
      <c r="C788" s="194"/>
    </row>
    <row r="789" spans="3:3" ht="15.8" customHeight="1" x14ac:dyDescent="0.2">
      <c r="C789" s="194"/>
    </row>
    <row r="790" spans="3:3" ht="15.8" customHeight="1" x14ac:dyDescent="0.2">
      <c r="C790" s="194"/>
    </row>
    <row r="791" spans="3:3" ht="15.8" customHeight="1" x14ac:dyDescent="0.2">
      <c r="C791" s="194"/>
    </row>
    <row r="792" spans="3:3" ht="15.8" customHeight="1" x14ac:dyDescent="0.2">
      <c r="C792" s="194"/>
    </row>
    <row r="793" spans="3:3" ht="15.8" customHeight="1" x14ac:dyDescent="0.2">
      <c r="C793" s="194"/>
    </row>
    <row r="794" spans="3:3" ht="15.8" customHeight="1" x14ac:dyDescent="0.2">
      <c r="C794" s="194"/>
    </row>
    <row r="795" spans="3:3" ht="15.8" customHeight="1" x14ac:dyDescent="0.2">
      <c r="C795" s="194"/>
    </row>
    <row r="796" spans="3:3" ht="15.8" customHeight="1" x14ac:dyDescent="0.2">
      <c r="C796" s="194"/>
    </row>
    <row r="797" spans="3:3" ht="15.8" customHeight="1" x14ac:dyDescent="0.2">
      <c r="C797" s="194"/>
    </row>
    <row r="798" spans="3:3" ht="15.8" customHeight="1" x14ac:dyDescent="0.2">
      <c r="C798" s="194"/>
    </row>
    <row r="799" spans="3:3" ht="15.8" customHeight="1" x14ac:dyDescent="0.2">
      <c r="C799" s="194"/>
    </row>
    <row r="800" spans="3:3" ht="15.8" customHeight="1" x14ac:dyDescent="0.2">
      <c r="C800" s="194"/>
    </row>
    <row r="801" spans="3:3" ht="15.8" customHeight="1" x14ac:dyDescent="0.2">
      <c r="C801" s="194"/>
    </row>
    <row r="802" spans="3:3" ht="15.8" customHeight="1" x14ac:dyDescent="0.2">
      <c r="C802" s="194"/>
    </row>
    <row r="803" spans="3:3" ht="15.8" customHeight="1" x14ac:dyDescent="0.2">
      <c r="C803" s="194"/>
    </row>
    <row r="804" spans="3:3" ht="15.8" customHeight="1" x14ac:dyDescent="0.2">
      <c r="C804" s="194"/>
    </row>
    <row r="805" spans="3:3" ht="15.8" customHeight="1" x14ac:dyDescent="0.2">
      <c r="C805" s="194"/>
    </row>
    <row r="806" spans="3:3" ht="15.8" customHeight="1" x14ac:dyDescent="0.2">
      <c r="C806" s="194"/>
    </row>
    <row r="807" spans="3:3" ht="15.8" customHeight="1" x14ac:dyDescent="0.2">
      <c r="C807" s="194"/>
    </row>
    <row r="808" spans="3:3" ht="15.8" customHeight="1" x14ac:dyDescent="0.2">
      <c r="C808" s="194"/>
    </row>
    <row r="809" spans="3:3" ht="15.8" customHeight="1" x14ac:dyDescent="0.2">
      <c r="C809" s="194"/>
    </row>
    <row r="810" spans="3:3" ht="15.8" customHeight="1" x14ac:dyDescent="0.2">
      <c r="C810" s="194"/>
    </row>
    <row r="811" spans="3:3" ht="15.8" customHeight="1" x14ac:dyDescent="0.2">
      <c r="C811" s="194"/>
    </row>
    <row r="812" spans="3:3" ht="15.8" customHeight="1" x14ac:dyDescent="0.2">
      <c r="C812" s="194"/>
    </row>
    <row r="813" spans="3:3" ht="15.8" customHeight="1" x14ac:dyDescent="0.2">
      <c r="C813" s="194"/>
    </row>
    <row r="814" spans="3:3" ht="15.8" customHeight="1" x14ac:dyDescent="0.2">
      <c r="C814" s="194"/>
    </row>
    <row r="815" spans="3:3" ht="15.8" customHeight="1" x14ac:dyDescent="0.2">
      <c r="C815" s="194"/>
    </row>
    <row r="816" spans="3:3" ht="15.8" customHeight="1" x14ac:dyDescent="0.2">
      <c r="C816" s="194"/>
    </row>
    <row r="817" spans="3:3" ht="15.8" customHeight="1" x14ac:dyDescent="0.2">
      <c r="C817" s="194"/>
    </row>
    <row r="818" spans="3:3" ht="15.8" customHeight="1" x14ac:dyDescent="0.2">
      <c r="C818" s="194"/>
    </row>
    <row r="819" spans="3:3" ht="15.8" customHeight="1" x14ac:dyDescent="0.2">
      <c r="C819" s="194"/>
    </row>
    <row r="820" spans="3:3" ht="15.8" customHeight="1" x14ac:dyDescent="0.2">
      <c r="C820" s="194"/>
    </row>
    <row r="821" spans="3:3" ht="15.8" customHeight="1" x14ac:dyDescent="0.2">
      <c r="C821" s="194"/>
    </row>
    <row r="822" spans="3:3" ht="15.8" customHeight="1" x14ac:dyDescent="0.2">
      <c r="C822" s="194"/>
    </row>
    <row r="823" spans="3:3" ht="15.8" customHeight="1" x14ac:dyDescent="0.2">
      <c r="C823" s="194"/>
    </row>
    <row r="824" spans="3:3" ht="15.8" customHeight="1" x14ac:dyDescent="0.2">
      <c r="C824" s="194"/>
    </row>
    <row r="825" spans="3:3" ht="15.8" customHeight="1" x14ac:dyDescent="0.2">
      <c r="C825" s="194"/>
    </row>
    <row r="826" spans="3:3" ht="15.8" customHeight="1" x14ac:dyDescent="0.2">
      <c r="C826" s="194"/>
    </row>
    <row r="827" spans="3:3" ht="15.8" customHeight="1" x14ac:dyDescent="0.2">
      <c r="C827" s="194"/>
    </row>
    <row r="828" spans="3:3" ht="15.8" customHeight="1" x14ac:dyDescent="0.2">
      <c r="C828" s="194"/>
    </row>
    <row r="829" spans="3:3" ht="15.8" customHeight="1" x14ac:dyDescent="0.2">
      <c r="C829" s="194"/>
    </row>
    <row r="830" spans="3:3" ht="15.8" customHeight="1" x14ac:dyDescent="0.2">
      <c r="C830" s="194"/>
    </row>
    <row r="831" spans="3:3" ht="15.8" customHeight="1" x14ac:dyDescent="0.2">
      <c r="C831" s="194"/>
    </row>
    <row r="832" spans="3:3" ht="15.8" customHeight="1" x14ac:dyDescent="0.2">
      <c r="C832" s="194"/>
    </row>
    <row r="833" spans="3:3" ht="15.8" customHeight="1" x14ac:dyDescent="0.2">
      <c r="C833" s="194"/>
    </row>
    <row r="834" spans="3:3" ht="15.8" customHeight="1" x14ac:dyDescent="0.2">
      <c r="C834" s="194"/>
    </row>
    <row r="835" spans="3:3" ht="15.8" customHeight="1" x14ac:dyDescent="0.2">
      <c r="C835" s="194"/>
    </row>
    <row r="836" spans="3:3" ht="15.8" customHeight="1" x14ac:dyDescent="0.2">
      <c r="C836" s="194"/>
    </row>
    <row r="837" spans="3:3" ht="15.8" customHeight="1" x14ac:dyDescent="0.2">
      <c r="C837" s="194"/>
    </row>
    <row r="838" spans="3:3" ht="15.8" customHeight="1" x14ac:dyDescent="0.2">
      <c r="C838" s="194"/>
    </row>
    <row r="839" spans="3:3" ht="15.8" customHeight="1" x14ac:dyDescent="0.2">
      <c r="C839" s="194"/>
    </row>
    <row r="840" spans="3:3" ht="15.8" customHeight="1" x14ac:dyDescent="0.2">
      <c r="C840" s="194"/>
    </row>
    <row r="841" spans="3:3" ht="15.8" customHeight="1" x14ac:dyDescent="0.2">
      <c r="C841" s="194"/>
    </row>
    <row r="842" spans="3:3" ht="15.8" customHeight="1" x14ac:dyDescent="0.2">
      <c r="C842" s="194"/>
    </row>
    <row r="843" spans="3:3" ht="15.8" customHeight="1" x14ac:dyDescent="0.2">
      <c r="C843" s="194"/>
    </row>
    <row r="844" spans="3:3" ht="15.8" customHeight="1" x14ac:dyDescent="0.2">
      <c r="C844" s="194"/>
    </row>
    <row r="845" spans="3:3" ht="15.8" customHeight="1" x14ac:dyDescent="0.2">
      <c r="C845" s="194"/>
    </row>
    <row r="846" spans="3:3" ht="15.8" customHeight="1" x14ac:dyDescent="0.2">
      <c r="C846" s="194"/>
    </row>
    <row r="847" spans="3:3" ht="15.8" customHeight="1" x14ac:dyDescent="0.2">
      <c r="C847" s="194"/>
    </row>
    <row r="848" spans="3:3" ht="15.8" customHeight="1" x14ac:dyDescent="0.2">
      <c r="C848" s="194"/>
    </row>
    <row r="849" spans="3:3" ht="15.8" customHeight="1" x14ac:dyDescent="0.2">
      <c r="C849" s="194"/>
    </row>
    <row r="850" spans="3:3" ht="15.8" customHeight="1" x14ac:dyDescent="0.2">
      <c r="C850" s="194"/>
    </row>
    <row r="851" spans="3:3" ht="15.8" customHeight="1" x14ac:dyDescent="0.2">
      <c r="C851" s="194"/>
    </row>
    <row r="852" spans="3:3" ht="15.8" customHeight="1" x14ac:dyDescent="0.2">
      <c r="C852" s="194"/>
    </row>
    <row r="853" spans="3:3" ht="15.8" customHeight="1" x14ac:dyDescent="0.2">
      <c r="C853" s="194"/>
    </row>
    <row r="854" spans="3:3" ht="15.8" customHeight="1" x14ac:dyDescent="0.2">
      <c r="C854" s="194"/>
    </row>
    <row r="855" spans="3:3" ht="15.8" customHeight="1" x14ac:dyDescent="0.2">
      <c r="C855" s="194"/>
    </row>
    <row r="856" spans="3:3" ht="15.8" customHeight="1" x14ac:dyDescent="0.2">
      <c r="C856" s="194"/>
    </row>
    <row r="857" spans="3:3" ht="15.8" customHeight="1" x14ac:dyDescent="0.2">
      <c r="C857" s="194"/>
    </row>
    <row r="858" spans="3:3" ht="15.8" customHeight="1" x14ac:dyDescent="0.2">
      <c r="C858" s="194"/>
    </row>
    <row r="859" spans="3:3" ht="15.8" customHeight="1" x14ac:dyDescent="0.2">
      <c r="C859" s="194"/>
    </row>
    <row r="860" spans="3:3" ht="15.8" customHeight="1" x14ac:dyDescent="0.2">
      <c r="C860" s="194"/>
    </row>
    <row r="861" spans="3:3" ht="15.8" customHeight="1" x14ac:dyDescent="0.2">
      <c r="C861" s="194"/>
    </row>
    <row r="862" spans="3:3" ht="15.8" customHeight="1" x14ac:dyDescent="0.2">
      <c r="C862" s="194"/>
    </row>
    <row r="863" spans="3:3" ht="15.8" customHeight="1" x14ac:dyDescent="0.2">
      <c r="C863" s="194"/>
    </row>
    <row r="864" spans="3:3" ht="15.8" customHeight="1" x14ac:dyDescent="0.2">
      <c r="C864" s="194"/>
    </row>
    <row r="865" spans="3:3" ht="15.8" customHeight="1" x14ac:dyDescent="0.2">
      <c r="C865" s="194"/>
    </row>
    <row r="866" spans="3:3" ht="15.8" customHeight="1" x14ac:dyDescent="0.2">
      <c r="C866" s="194"/>
    </row>
    <row r="867" spans="3:3" ht="15.8" customHeight="1" x14ac:dyDescent="0.2">
      <c r="C867" s="194"/>
    </row>
    <row r="868" spans="3:3" ht="15.8" customHeight="1" x14ac:dyDescent="0.2">
      <c r="C868" s="194"/>
    </row>
    <row r="869" spans="3:3" ht="15.8" customHeight="1" x14ac:dyDescent="0.2">
      <c r="C869" s="194"/>
    </row>
    <row r="870" spans="3:3" ht="15.8" customHeight="1" x14ac:dyDescent="0.2">
      <c r="C870" s="194"/>
    </row>
    <row r="871" spans="3:3" ht="15.8" customHeight="1" x14ac:dyDescent="0.2">
      <c r="C871" s="194"/>
    </row>
    <row r="872" spans="3:3" ht="15.8" customHeight="1" x14ac:dyDescent="0.2">
      <c r="C872" s="194"/>
    </row>
    <row r="873" spans="3:3" ht="15.8" customHeight="1" x14ac:dyDescent="0.2">
      <c r="C873" s="194"/>
    </row>
    <row r="874" spans="3:3" ht="15.8" customHeight="1" x14ac:dyDescent="0.2">
      <c r="C874" s="194"/>
    </row>
    <row r="875" spans="3:3" ht="15.8" customHeight="1" x14ac:dyDescent="0.2">
      <c r="C875" s="194"/>
    </row>
    <row r="876" spans="3:3" ht="15.8" customHeight="1" x14ac:dyDescent="0.2">
      <c r="C876" s="194"/>
    </row>
    <row r="877" spans="3:3" ht="15.8" customHeight="1" x14ac:dyDescent="0.2">
      <c r="C877" s="194"/>
    </row>
    <row r="878" spans="3:3" ht="15.8" customHeight="1" x14ac:dyDescent="0.2">
      <c r="C878" s="194"/>
    </row>
    <row r="879" spans="3:3" ht="15.8" customHeight="1" x14ac:dyDescent="0.2">
      <c r="C879" s="194"/>
    </row>
    <row r="880" spans="3:3" ht="15.8" customHeight="1" x14ac:dyDescent="0.2">
      <c r="C880" s="194"/>
    </row>
    <row r="881" spans="3:3" ht="15.8" customHeight="1" x14ac:dyDescent="0.2">
      <c r="C881" s="194"/>
    </row>
    <row r="882" spans="3:3" ht="15.8" customHeight="1" x14ac:dyDescent="0.2">
      <c r="C882" s="194"/>
    </row>
    <row r="883" spans="3:3" ht="15.8" customHeight="1" x14ac:dyDescent="0.2">
      <c r="C883" s="194"/>
    </row>
    <row r="884" spans="3:3" ht="15.8" customHeight="1" x14ac:dyDescent="0.2">
      <c r="C884" s="194"/>
    </row>
    <row r="885" spans="3:3" ht="15.8" customHeight="1" x14ac:dyDescent="0.2">
      <c r="C885" s="194"/>
    </row>
    <row r="886" spans="3:3" ht="15.8" customHeight="1" x14ac:dyDescent="0.2">
      <c r="C886" s="194"/>
    </row>
    <row r="887" spans="3:3" ht="15.8" customHeight="1" x14ac:dyDescent="0.2">
      <c r="C887" s="194"/>
    </row>
    <row r="888" spans="3:3" ht="15.8" customHeight="1" x14ac:dyDescent="0.2">
      <c r="C888" s="194"/>
    </row>
    <row r="889" spans="3:3" ht="15.8" customHeight="1" x14ac:dyDescent="0.2">
      <c r="C889" s="194"/>
    </row>
    <row r="890" spans="3:3" ht="15.8" customHeight="1" x14ac:dyDescent="0.2">
      <c r="C890" s="194"/>
    </row>
    <row r="891" spans="3:3" ht="15.8" customHeight="1" x14ac:dyDescent="0.2">
      <c r="C891" s="194"/>
    </row>
    <row r="892" spans="3:3" ht="15.8" customHeight="1" x14ac:dyDescent="0.2">
      <c r="C892" s="194"/>
    </row>
    <row r="893" spans="3:3" ht="15.8" customHeight="1" x14ac:dyDescent="0.2">
      <c r="C893" s="194"/>
    </row>
    <row r="894" spans="3:3" ht="15.8" customHeight="1" x14ac:dyDescent="0.2">
      <c r="C894" s="194"/>
    </row>
    <row r="895" spans="3:3" ht="15.8" customHeight="1" x14ac:dyDescent="0.2">
      <c r="C895" s="194"/>
    </row>
    <row r="896" spans="3:3" ht="15.8" customHeight="1" x14ac:dyDescent="0.2">
      <c r="C896" s="194"/>
    </row>
    <row r="897" spans="3:3" ht="15.8" customHeight="1" x14ac:dyDescent="0.2">
      <c r="C897" s="194"/>
    </row>
    <row r="898" spans="3:3" ht="15.8" customHeight="1" x14ac:dyDescent="0.2">
      <c r="C898" s="194"/>
    </row>
    <row r="899" spans="3:3" ht="15.8" customHeight="1" x14ac:dyDescent="0.2">
      <c r="C899" s="194"/>
    </row>
    <row r="900" spans="3:3" ht="15.8" customHeight="1" x14ac:dyDescent="0.2">
      <c r="C900" s="194"/>
    </row>
    <row r="901" spans="3:3" ht="15.8" customHeight="1" x14ac:dyDescent="0.2">
      <c r="C901" s="194"/>
    </row>
    <row r="902" spans="3:3" ht="15.8" customHeight="1" x14ac:dyDescent="0.2">
      <c r="C902" s="194"/>
    </row>
    <row r="903" spans="3:3" ht="15.8" customHeight="1" x14ac:dyDescent="0.2">
      <c r="C903" s="194"/>
    </row>
    <row r="904" spans="3:3" ht="15.8" customHeight="1" x14ac:dyDescent="0.2">
      <c r="C904" s="194"/>
    </row>
    <row r="905" spans="3:3" ht="15.8" customHeight="1" x14ac:dyDescent="0.2">
      <c r="C905" s="194"/>
    </row>
    <row r="906" spans="3:3" ht="15.8" customHeight="1" x14ac:dyDescent="0.2">
      <c r="C906" s="194"/>
    </row>
    <row r="907" spans="3:3" ht="15.8" customHeight="1" x14ac:dyDescent="0.2">
      <c r="C907" s="194"/>
    </row>
    <row r="908" spans="3:3" ht="15.8" customHeight="1" x14ac:dyDescent="0.2">
      <c r="C908" s="194"/>
    </row>
    <row r="909" spans="3:3" ht="15.8" customHeight="1" x14ac:dyDescent="0.2">
      <c r="C909" s="194"/>
    </row>
    <row r="910" spans="3:3" ht="15.8" customHeight="1" x14ac:dyDescent="0.2">
      <c r="C910" s="194"/>
    </row>
    <row r="911" spans="3:3" ht="15.8" customHeight="1" x14ac:dyDescent="0.2">
      <c r="C911" s="194"/>
    </row>
    <row r="912" spans="3:3" ht="15.8" customHeight="1" x14ac:dyDescent="0.2">
      <c r="C912" s="194"/>
    </row>
    <row r="913" spans="3:3" ht="15.8" customHeight="1" x14ac:dyDescent="0.2">
      <c r="C913" s="194"/>
    </row>
    <row r="914" spans="3:3" ht="15.8" customHeight="1" x14ac:dyDescent="0.2">
      <c r="C914" s="194"/>
    </row>
    <row r="915" spans="3:3" ht="15.8" customHeight="1" x14ac:dyDescent="0.2">
      <c r="C915" s="194"/>
    </row>
    <row r="916" spans="3:3" ht="15.8" customHeight="1" x14ac:dyDescent="0.2">
      <c r="C916" s="194"/>
    </row>
    <row r="917" spans="3:3" ht="15.8" customHeight="1" x14ac:dyDescent="0.2">
      <c r="C917" s="194"/>
    </row>
    <row r="918" spans="3:3" ht="15.8" customHeight="1" x14ac:dyDescent="0.2">
      <c r="C918" s="194"/>
    </row>
    <row r="919" spans="3:3" ht="15.8" customHeight="1" x14ac:dyDescent="0.2">
      <c r="C919" s="194"/>
    </row>
    <row r="920" spans="3:3" ht="15.8" customHeight="1" x14ac:dyDescent="0.2">
      <c r="C920" s="194"/>
    </row>
    <row r="921" spans="3:3" ht="15.8" customHeight="1" x14ac:dyDescent="0.2">
      <c r="C921" s="194"/>
    </row>
    <row r="922" spans="3:3" ht="15.8" customHeight="1" x14ac:dyDescent="0.2">
      <c r="C922" s="194"/>
    </row>
    <row r="923" spans="3:3" ht="15.8" customHeight="1" x14ac:dyDescent="0.2">
      <c r="C923" s="194"/>
    </row>
    <row r="924" spans="3:3" ht="15.8" customHeight="1" x14ac:dyDescent="0.2">
      <c r="C924" s="194"/>
    </row>
    <row r="925" spans="3:3" ht="15.8" customHeight="1" x14ac:dyDescent="0.2">
      <c r="C925" s="194"/>
    </row>
    <row r="926" spans="3:3" ht="15.8" customHeight="1" x14ac:dyDescent="0.2">
      <c r="C926" s="194"/>
    </row>
    <row r="927" spans="3:3" ht="15.8" customHeight="1" x14ac:dyDescent="0.2">
      <c r="C927" s="194"/>
    </row>
    <row r="928" spans="3:3" ht="15.8" customHeight="1" x14ac:dyDescent="0.2">
      <c r="C928" s="194"/>
    </row>
    <row r="929" spans="3:3" ht="15.8" customHeight="1" x14ac:dyDescent="0.2">
      <c r="C929" s="194"/>
    </row>
    <row r="930" spans="3:3" ht="15.8" customHeight="1" x14ac:dyDescent="0.2">
      <c r="C930" s="194"/>
    </row>
    <row r="931" spans="3:3" ht="15.8" customHeight="1" x14ac:dyDescent="0.2">
      <c r="C931" s="194"/>
    </row>
    <row r="932" spans="3:3" ht="15.8" customHeight="1" x14ac:dyDescent="0.2">
      <c r="C932" s="194"/>
    </row>
    <row r="933" spans="3:3" ht="15.8" customHeight="1" x14ac:dyDescent="0.2">
      <c r="C933" s="194"/>
    </row>
    <row r="934" spans="3:3" ht="15.8" customHeight="1" x14ac:dyDescent="0.2">
      <c r="C934" s="194"/>
    </row>
    <row r="935" spans="3:3" ht="15.8" customHeight="1" x14ac:dyDescent="0.2">
      <c r="C935" s="194"/>
    </row>
    <row r="936" spans="3:3" ht="15.8" customHeight="1" x14ac:dyDescent="0.2">
      <c r="C936" s="194"/>
    </row>
    <row r="937" spans="3:3" ht="15.8" customHeight="1" x14ac:dyDescent="0.2">
      <c r="C937" s="194"/>
    </row>
    <row r="938" spans="3:3" ht="15.8" customHeight="1" x14ac:dyDescent="0.2">
      <c r="C938" s="194"/>
    </row>
    <row r="939" spans="3:3" ht="15.8" customHeight="1" x14ac:dyDescent="0.2">
      <c r="C939" s="194"/>
    </row>
    <row r="940" spans="3:3" ht="15.8" customHeight="1" x14ac:dyDescent="0.2">
      <c r="C940" s="194"/>
    </row>
    <row r="941" spans="3:3" ht="15.8" customHeight="1" x14ac:dyDescent="0.2">
      <c r="C941" s="194"/>
    </row>
    <row r="942" spans="3:3" ht="15.8" customHeight="1" x14ac:dyDescent="0.2">
      <c r="C942" s="194"/>
    </row>
    <row r="943" spans="3:3" ht="15.8" customHeight="1" x14ac:dyDescent="0.2">
      <c r="C943" s="194"/>
    </row>
    <row r="944" spans="3:3" ht="15.8" customHeight="1" x14ac:dyDescent="0.2">
      <c r="C944" s="194"/>
    </row>
    <row r="945" spans="3:3" ht="15.8" customHeight="1" x14ac:dyDescent="0.2">
      <c r="C945" s="194"/>
    </row>
    <row r="946" spans="3:3" ht="15.8" customHeight="1" x14ac:dyDescent="0.2">
      <c r="C946" s="194"/>
    </row>
    <row r="947" spans="3:3" ht="15.8" customHeight="1" x14ac:dyDescent="0.2">
      <c r="C947" s="194"/>
    </row>
    <row r="948" spans="3:3" ht="15.8" customHeight="1" x14ac:dyDescent="0.2">
      <c r="C948" s="194"/>
    </row>
    <row r="949" spans="3:3" ht="15.8" customHeight="1" x14ac:dyDescent="0.2">
      <c r="C949" s="194"/>
    </row>
    <row r="950" spans="3:3" ht="15.8" customHeight="1" x14ac:dyDescent="0.2">
      <c r="C950" s="194"/>
    </row>
    <row r="951" spans="3:3" ht="15.8" customHeight="1" x14ac:dyDescent="0.2">
      <c r="C951" s="194"/>
    </row>
    <row r="952" spans="3:3" ht="15.8" customHeight="1" x14ac:dyDescent="0.2">
      <c r="C952" s="194"/>
    </row>
    <row r="953" spans="3:3" ht="15.8" customHeight="1" x14ac:dyDescent="0.2">
      <c r="C953" s="194"/>
    </row>
    <row r="954" spans="3:3" ht="15.8" customHeight="1" x14ac:dyDescent="0.2">
      <c r="C954" s="194"/>
    </row>
    <row r="955" spans="3:3" ht="15.8" customHeight="1" x14ac:dyDescent="0.2">
      <c r="C955" s="194"/>
    </row>
    <row r="956" spans="3:3" ht="15.8" customHeight="1" x14ac:dyDescent="0.2">
      <c r="C956" s="194"/>
    </row>
    <row r="957" spans="3:3" ht="15.8" customHeight="1" x14ac:dyDescent="0.2">
      <c r="C957" s="194"/>
    </row>
    <row r="958" spans="3:3" ht="15.8" customHeight="1" x14ac:dyDescent="0.2">
      <c r="C958" s="194"/>
    </row>
    <row r="959" spans="3:3" ht="15.8" customHeight="1" x14ac:dyDescent="0.2">
      <c r="C959" s="194"/>
    </row>
    <row r="960" spans="3:3" ht="15.8" customHeight="1" x14ac:dyDescent="0.2">
      <c r="C960" s="194"/>
    </row>
    <row r="961" spans="3:3" ht="15.8" customHeight="1" x14ac:dyDescent="0.2">
      <c r="C961" s="194"/>
    </row>
    <row r="962" spans="3:3" ht="15.8" customHeight="1" x14ac:dyDescent="0.2">
      <c r="C962" s="194"/>
    </row>
    <row r="963" spans="3:3" ht="15.8" customHeight="1" x14ac:dyDescent="0.2">
      <c r="C963" s="194"/>
    </row>
    <row r="964" spans="3:3" ht="15.8" customHeight="1" x14ac:dyDescent="0.2">
      <c r="C964" s="194"/>
    </row>
    <row r="965" spans="3:3" ht="15.8" customHeight="1" x14ac:dyDescent="0.2">
      <c r="C965" s="194"/>
    </row>
    <row r="966" spans="3:3" ht="15.8" customHeight="1" x14ac:dyDescent="0.2">
      <c r="C966" s="194"/>
    </row>
    <row r="967" spans="3:3" ht="15.8" customHeight="1" x14ac:dyDescent="0.2">
      <c r="C967" s="194"/>
    </row>
    <row r="968" spans="3:3" ht="15.8" customHeight="1" x14ac:dyDescent="0.2">
      <c r="C968" s="194"/>
    </row>
    <row r="969" spans="3:3" ht="15.8" customHeight="1" x14ac:dyDescent="0.2">
      <c r="C969" s="194"/>
    </row>
    <row r="970" spans="3:3" ht="15.8" customHeight="1" x14ac:dyDescent="0.2">
      <c r="C970" s="194"/>
    </row>
    <row r="971" spans="3:3" ht="15.8" customHeight="1" x14ac:dyDescent="0.2">
      <c r="C971" s="194"/>
    </row>
    <row r="972" spans="3:3" ht="15.8" customHeight="1" x14ac:dyDescent="0.2">
      <c r="C972" s="194"/>
    </row>
    <row r="973" spans="3:3" ht="15.8" customHeight="1" x14ac:dyDescent="0.2">
      <c r="C973" s="194"/>
    </row>
    <row r="974" spans="3:3" ht="15.8" customHeight="1" x14ac:dyDescent="0.2">
      <c r="C974" s="194"/>
    </row>
    <row r="975" spans="3:3" ht="15.8" customHeight="1" x14ac:dyDescent="0.2">
      <c r="C975" s="194"/>
    </row>
    <row r="976" spans="3:3" ht="15.8" customHeight="1" x14ac:dyDescent="0.2">
      <c r="C976" s="194"/>
    </row>
    <row r="977" spans="3:3" ht="15.8" customHeight="1" x14ac:dyDescent="0.2">
      <c r="C977" s="194"/>
    </row>
    <row r="978" spans="3:3" ht="15.8" customHeight="1" x14ac:dyDescent="0.2">
      <c r="C978" s="194"/>
    </row>
    <row r="979" spans="3:3" ht="15.8" customHeight="1" x14ac:dyDescent="0.2">
      <c r="C979" s="194"/>
    </row>
    <row r="980" spans="3:3" ht="15.8" customHeight="1" x14ac:dyDescent="0.2">
      <c r="C980" s="194"/>
    </row>
    <row r="981" spans="3:3" ht="15.8" customHeight="1" x14ac:dyDescent="0.2">
      <c r="C981" s="194"/>
    </row>
    <row r="982" spans="3:3" ht="15.8" customHeight="1" x14ac:dyDescent="0.2">
      <c r="C982" s="194"/>
    </row>
    <row r="983" spans="3:3" ht="15.8" customHeight="1" x14ac:dyDescent="0.2">
      <c r="C983" s="194"/>
    </row>
    <row r="984" spans="3:3" ht="15.8" customHeight="1" x14ac:dyDescent="0.2">
      <c r="C984" s="194"/>
    </row>
    <row r="985" spans="3:3" ht="15.8" customHeight="1" x14ac:dyDescent="0.2">
      <c r="C985" s="194"/>
    </row>
    <row r="986" spans="3:3" ht="15.8" customHeight="1" x14ac:dyDescent="0.2">
      <c r="C986" s="194"/>
    </row>
    <row r="987" spans="3:3" ht="15.8" customHeight="1" x14ac:dyDescent="0.2">
      <c r="C987" s="194"/>
    </row>
    <row r="988" spans="3:3" ht="15.8" customHeight="1" x14ac:dyDescent="0.2">
      <c r="C988" s="194"/>
    </row>
    <row r="989" spans="3:3" ht="15.8" customHeight="1" x14ac:dyDescent="0.2">
      <c r="C989" s="194"/>
    </row>
    <row r="990" spans="3:3" ht="15.8" customHeight="1" x14ac:dyDescent="0.2">
      <c r="C990" s="194"/>
    </row>
    <row r="991" spans="3:3" ht="15.8" customHeight="1" x14ac:dyDescent="0.2">
      <c r="C991" s="194"/>
    </row>
    <row r="992" spans="3:3" ht="15.8" customHeight="1" x14ac:dyDescent="0.2">
      <c r="C992" s="194"/>
    </row>
    <row r="993" spans="3:3" ht="15.8"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87" sqref="D87"/>
    </sheetView>
  </sheetViews>
  <sheetFormatPr defaultColWidth="14.375" defaultRowHeight="14.95" customHeight="1" x14ac:dyDescent="0.2"/>
  <cols>
    <col min="1" max="1" width="18.75" style="199" customWidth="1"/>
    <col min="2" max="2" width="53.875" style="199" customWidth="1"/>
    <col min="3" max="3" width="18.75" style="207" customWidth="1"/>
    <col min="4" max="4" width="17.875" customWidth="1"/>
    <col min="5" max="5" width="8" customWidth="1"/>
    <col min="6" max="6" width="7.625" customWidth="1"/>
    <col min="7" max="21" width="8" customWidth="1"/>
  </cols>
  <sheetData>
    <row r="1" spans="1:24" s="64" customFormat="1" ht="14.9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1"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5"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1" x14ac:dyDescent="0.2">
      <c r="A5" s="113"/>
      <c r="B5" s="167" t="s">
        <v>2861</v>
      </c>
      <c r="C5" s="185" t="s">
        <v>2862</v>
      </c>
      <c r="D5" s="253">
        <v>62364.21</v>
      </c>
      <c r="E5" s="37"/>
      <c r="F5" s="37"/>
      <c r="G5" s="37"/>
      <c r="H5" s="37"/>
      <c r="I5" s="37"/>
      <c r="J5" s="37"/>
      <c r="K5" s="37"/>
      <c r="L5" s="37"/>
      <c r="M5" s="37"/>
      <c r="N5" s="37"/>
      <c r="O5" s="37"/>
      <c r="P5" s="37"/>
      <c r="Q5" s="37"/>
      <c r="R5" s="37"/>
      <c r="S5" s="37"/>
      <c r="T5" s="37"/>
      <c r="U5" s="37"/>
    </row>
    <row r="6" spans="1:24" ht="23.1" x14ac:dyDescent="0.2">
      <c r="A6" s="114"/>
      <c r="B6" s="115" t="s">
        <v>2863</v>
      </c>
      <c r="C6" s="186" t="s">
        <v>2864</v>
      </c>
      <c r="D6" s="40">
        <f>D7+D8+D17+D18</f>
        <v>813872.38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804928.73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695064.99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105083.8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3.1"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4779.9399999999996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8943.65</v>
      </c>
      <c r="E17" s="37"/>
      <c r="F17" s="37"/>
      <c r="G17" s="37"/>
      <c r="H17" s="37"/>
      <c r="I17" s="37"/>
      <c r="J17" s="37"/>
      <c r="K17" s="37"/>
      <c r="L17" s="37"/>
      <c r="M17" s="37"/>
      <c r="N17" s="37"/>
      <c r="O17" s="37"/>
      <c r="P17" s="37"/>
      <c r="Q17" s="37"/>
      <c r="R17" s="37"/>
      <c r="S17" s="37"/>
      <c r="T17" s="37"/>
      <c r="U17" s="37"/>
    </row>
    <row r="18" spans="1:21" ht="34.65"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1"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1"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1" x14ac:dyDescent="0.2">
      <c r="A24" s="84"/>
      <c r="B24" s="115" t="s">
        <v>2895</v>
      </c>
      <c r="C24" s="186" t="s">
        <v>2896</v>
      </c>
      <c r="D24" s="40">
        <f>D25+D26+D35+D36</f>
        <v>810423.48999999987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795248.74999999988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685415.57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104423.58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3.1"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5409.6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15174.74</v>
      </c>
      <c r="E35" s="37"/>
      <c r="F35" s="37"/>
      <c r="G35" s="37"/>
      <c r="H35" s="37"/>
      <c r="I35" s="37"/>
      <c r="J35" s="37"/>
      <c r="K35" s="37"/>
      <c r="L35" s="37"/>
      <c r="M35" s="37"/>
      <c r="N35" s="37"/>
      <c r="O35" s="37"/>
      <c r="P35" s="37"/>
      <c r="Q35" s="37"/>
      <c r="R35" s="37"/>
      <c r="S35" s="37"/>
      <c r="T35" s="37"/>
      <c r="U35" s="37"/>
    </row>
    <row r="36" spans="1:21" ht="34.65"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1"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1"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1" x14ac:dyDescent="0.2">
      <c r="A42" s="84"/>
      <c r="B42" s="115" t="s">
        <v>2917</v>
      </c>
      <c r="C42" s="186" t="s">
        <v>2918</v>
      </c>
      <c r="D42" s="40">
        <f>D5+D6-D24</f>
        <v>65813.100000000093</v>
      </c>
      <c r="E42" s="37"/>
      <c r="F42" s="37"/>
      <c r="G42" s="37"/>
      <c r="H42" s="37"/>
      <c r="I42" s="37"/>
      <c r="J42" s="37"/>
      <c r="K42" s="37"/>
      <c r="L42" s="37"/>
      <c r="M42" s="37"/>
      <c r="N42" s="37"/>
      <c r="O42" s="37"/>
      <c r="P42" s="37"/>
      <c r="Q42" s="37"/>
      <c r="R42" s="37"/>
      <c r="S42" s="37"/>
      <c r="T42" s="37"/>
      <c r="U42" s="37"/>
    </row>
    <row r="43" spans="1:21" ht="23.1" x14ac:dyDescent="0.2">
      <c r="A43" s="114"/>
      <c r="B43" s="115" t="s">
        <v>2919</v>
      </c>
      <c r="C43" s="186" t="s">
        <v>2920</v>
      </c>
      <c r="D43" s="40">
        <f>D44+D49+D90+D95</f>
        <v>65813.099999999991</v>
      </c>
      <c r="E43" s="37"/>
      <c r="F43" s="37"/>
      <c r="G43" s="37"/>
      <c r="H43" s="37"/>
      <c r="I43" s="37"/>
      <c r="J43" s="37"/>
      <c r="K43" s="37"/>
      <c r="L43" s="37"/>
      <c r="M43" s="37"/>
      <c r="N43" s="37"/>
      <c r="O43" s="37"/>
      <c r="P43" s="37"/>
      <c r="Q43" s="37"/>
      <c r="R43" s="37"/>
      <c r="S43" s="37"/>
      <c r="T43" s="37"/>
      <c r="U43" s="37"/>
    </row>
    <row r="44" spans="1:21" ht="23.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1" x14ac:dyDescent="0.2">
      <c r="A49" s="114" t="s">
        <v>2272</v>
      </c>
      <c r="B49" s="166" t="s">
        <v>2931</v>
      </c>
      <c r="C49" s="186" t="s">
        <v>2932</v>
      </c>
      <c r="D49" s="40">
        <f>D50+D55+D60+D65+D70+D75+D80+D85</f>
        <v>65813.099999999991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56288.4</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56288.4</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9298.91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9298.91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1"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1"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225.79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225.79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65"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1"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1"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1"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4.9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4.9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4.9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8" customHeight="1" x14ac:dyDescent="0.2">
      <c r="C304" s="206"/>
    </row>
    <row r="305" spans="3:3" ht="15.8" customHeight="1" x14ac:dyDescent="0.2">
      <c r="C305" s="206"/>
    </row>
    <row r="306" spans="3:3" ht="15.8" customHeight="1" x14ac:dyDescent="0.2">
      <c r="C306" s="206"/>
    </row>
    <row r="307" spans="3:3" ht="15.8" customHeight="1" x14ac:dyDescent="0.2">
      <c r="C307" s="206"/>
    </row>
    <row r="308" spans="3:3" ht="15.8" customHeight="1" x14ac:dyDescent="0.2">
      <c r="C308" s="206"/>
    </row>
    <row r="309" spans="3:3" ht="15.8" customHeight="1" x14ac:dyDescent="0.2">
      <c r="C309" s="206"/>
    </row>
    <row r="310" spans="3:3" ht="15.8" customHeight="1" x14ac:dyDescent="0.2">
      <c r="C310" s="206"/>
    </row>
    <row r="311" spans="3:3" ht="15.8" customHeight="1" x14ac:dyDescent="0.2">
      <c r="C311" s="206"/>
    </row>
    <row r="312" spans="3:3" ht="15.8" customHeight="1" x14ac:dyDescent="0.2">
      <c r="C312" s="206"/>
    </row>
    <row r="313" spans="3:3" ht="15.8" customHeight="1" x14ac:dyDescent="0.2">
      <c r="C313" s="206"/>
    </row>
    <row r="314" spans="3:3" ht="15.8" customHeight="1" x14ac:dyDescent="0.2">
      <c r="C314" s="206"/>
    </row>
    <row r="315" spans="3:3" ht="15.8" customHeight="1" x14ac:dyDescent="0.2">
      <c r="C315" s="206"/>
    </row>
    <row r="316" spans="3:3" ht="15.8" customHeight="1" x14ac:dyDescent="0.2">
      <c r="C316" s="206"/>
    </row>
    <row r="317" spans="3:3" ht="15.8" customHeight="1" x14ac:dyDescent="0.2">
      <c r="C317" s="206"/>
    </row>
    <row r="318" spans="3:3" ht="15.8" customHeight="1" x14ac:dyDescent="0.2">
      <c r="C318" s="206"/>
    </row>
    <row r="319" spans="3:3" ht="15.8" customHeight="1" x14ac:dyDescent="0.2">
      <c r="C319" s="206"/>
    </row>
    <row r="320" spans="3:3" ht="15.8" customHeight="1" x14ac:dyDescent="0.2">
      <c r="C320" s="206"/>
    </row>
    <row r="321" spans="3:3" ht="15.8" customHeight="1" x14ac:dyDescent="0.2">
      <c r="C321" s="206"/>
    </row>
    <row r="322" spans="3:3" ht="15.8" customHeight="1" x14ac:dyDescent="0.2">
      <c r="C322" s="206"/>
    </row>
    <row r="323" spans="3:3" ht="15.8" customHeight="1" x14ac:dyDescent="0.2">
      <c r="C323" s="206"/>
    </row>
    <row r="324" spans="3:3" ht="15.8" customHeight="1" x14ac:dyDescent="0.2">
      <c r="C324" s="206"/>
    </row>
    <row r="325" spans="3:3" ht="15.8" customHeight="1" x14ac:dyDescent="0.2">
      <c r="C325" s="206"/>
    </row>
    <row r="326" spans="3:3" ht="15.8" customHeight="1" x14ac:dyDescent="0.2">
      <c r="C326" s="206"/>
    </row>
    <row r="327" spans="3:3" ht="15.8" customHeight="1" x14ac:dyDescent="0.2">
      <c r="C327" s="206"/>
    </row>
    <row r="328" spans="3:3" ht="15.8" customHeight="1" x14ac:dyDescent="0.2">
      <c r="C328" s="206"/>
    </row>
    <row r="329" spans="3:3" ht="15.8" customHeight="1" x14ac:dyDescent="0.2">
      <c r="C329" s="206"/>
    </row>
    <row r="330" spans="3:3" ht="15.8" customHeight="1" x14ac:dyDescent="0.2">
      <c r="C330" s="206"/>
    </row>
    <row r="331" spans="3:3" ht="15.8" customHeight="1" x14ac:dyDescent="0.2">
      <c r="C331" s="206"/>
    </row>
    <row r="332" spans="3:3" ht="15.8" customHeight="1" x14ac:dyDescent="0.2">
      <c r="C332" s="206"/>
    </row>
    <row r="333" spans="3:3" ht="15.8" customHeight="1" x14ac:dyDescent="0.2">
      <c r="C333" s="206"/>
    </row>
    <row r="334" spans="3:3" ht="15.8" customHeight="1" x14ac:dyDescent="0.2">
      <c r="C334" s="206"/>
    </row>
    <row r="335" spans="3:3" ht="15.8" customHeight="1" x14ac:dyDescent="0.2">
      <c r="C335" s="206"/>
    </row>
    <row r="336" spans="3:3" ht="15.8" customHeight="1" x14ac:dyDescent="0.2">
      <c r="C336" s="206"/>
    </row>
    <row r="337" spans="3:3" ht="15.8" customHeight="1" x14ac:dyDescent="0.2">
      <c r="C337" s="206"/>
    </row>
    <row r="338" spans="3:3" ht="15.8" customHeight="1" x14ac:dyDescent="0.2">
      <c r="C338" s="206"/>
    </row>
    <row r="339" spans="3:3" ht="15.8" customHeight="1" x14ac:dyDescent="0.2">
      <c r="C339" s="206"/>
    </row>
    <row r="340" spans="3:3" ht="15.8" customHeight="1" x14ac:dyDescent="0.2">
      <c r="C340" s="206"/>
    </row>
    <row r="341" spans="3:3" ht="15.8" customHeight="1" x14ac:dyDescent="0.2">
      <c r="C341" s="206"/>
    </row>
    <row r="342" spans="3:3" ht="15.8" customHeight="1" x14ac:dyDescent="0.2">
      <c r="C342" s="206"/>
    </row>
    <row r="343" spans="3:3" ht="15.8" customHeight="1" x14ac:dyDescent="0.2">
      <c r="C343" s="206"/>
    </row>
    <row r="344" spans="3:3" ht="15.8" customHeight="1" x14ac:dyDescent="0.2">
      <c r="C344" s="206"/>
    </row>
    <row r="345" spans="3:3" ht="15.8" customHeight="1" x14ac:dyDescent="0.2">
      <c r="C345" s="206"/>
    </row>
    <row r="346" spans="3:3" ht="15.8" customHeight="1" x14ac:dyDescent="0.2">
      <c r="C346" s="206"/>
    </row>
    <row r="347" spans="3:3" ht="15.8" customHeight="1" x14ac:dyDescent="0.2">
      <c r="C347" s="206"/>
    </row>
    <row r="348" spans="3:3" ht="15.8" customHeight="1" x14ac:dyDescent="0.2">
      <c r="C348" s="206"/>
    </row>
    <row r="349" spans="3:3" ht="15.8" customHeight="1" x14ac:dyDescent="0.2">
      <c r="C349" s="206"/>
    </row>
    <row r="350" spans="3:3" ht="15.8" customHeight="1" x14ac:dyDescent="0.2">
      <c r="C350" s="206"/>
    </row>
    <row r="351" spans="3:3" ht="15.8" customHeight="1" x14ac:dyDescent="0.2">
      <c r="C351" s="206"/>
    </row>
    <row r="352" spans="3:3" ht="15.8" customHeight="1" x14ac:dyDescent="0.2">
      <c r="C352" s="206"/>
    </row>
    <row r="353" spans="3:3" ht="15.8" customHeight="1" x14ac:dyDescent="0.2">
      <c r="C353" s="206"/>
    </row>
    <row r="354" spans="3:3" ht="15.8" customHeight="1" x14ac:dyDescent="0.2">
      <c r="C354" s="206"/>
    </row>
    <row r="355" spans="3:3" ht="15.8" customHeight="1" x14ac:dyDescent="0.2">
      <c r="C355" s="206"/>
    </row>
    <row r="356" spans="3:3" ht="15.8" customHeight="1" x14ac:dyDescent="0.2">
      <c r="C356" s="206"/>
    </row>
    <row r="357" spans="3:3" ht="15.8" customHeight="1" x14ac:dyDescent="0.2">
      <c r="C357" s="206"/>
    </row>
    <row r="358" spans="3:3" ht="15.8" customHeight="1" x14ac:dyDescent="0.2">
      <c r="C358" s="206"/>
    </row>
    <row r="359" spans="3:3" ht="15.8" customHeight="1" x14ac:dyDescent="0.2">
      <c r="C359" s="206"/>
    </row>
    <row r="360" spans="3:3" ht="15.8" customHeight="1" x14ac:dyDescent="0.2">
      <c r="C360" s="206"/>
    </row>
    <row r="361" spans="3:3" ht="15.8" customHeight="1" x14ac:dyDescent="0.2">
      <c r="C361" s="206"/>
    </row>
    <row r="362" spans="3:3" ht="15.8" customHeight="1" x14ac:dyDescent="0.2">
      <c r="C362" s="206"/>
    </row>
    <row r="363" spans="3:3" ht="15.8" customHeight="1" x14ac:dyDescent="0.2">
      <c r="C363" s="206"/>
    </row>
    <row r="364" spans="3:3" ht="15.8" customHeight="1" x14ac:dyDescent="0.2">
      <c r="C364" s="206"/>
    </row>
    <row r="365" spans="3:3" ht="15.8" customHeight="1" x14ac:dyDescent="0.2">
      <c r="C365" s="206"/>
    </row>
    <row r="366" spans="3:3" ht="15.8" customHeight="1" x14ac:dyDescent="0.2">
      <c r="C366" s="206"/>
    </row>
    <row r="367" spans="3:3" ht="15.8" customHeight="1" x14ac:dyDescent="0.2">
      <c r="C367" s="206"/>
    </row>
    <row r="368" spans="3:3" ht="15.8" customHeight="1" x14ac:dyDescent="0.2">
      <c r="C368" s="206"/>
    </row>
    <row r="369" spans="3:3" ht="15.8" customHeight="1" x14ac:dyDescent="0.2">
      <c r="C369" s="206"/>
    </row>
    <row r="370" spans="3:3" ht="15.8" customHeight="1" x14ac:dyDescent="0.2">
      <c r="C370" s="206"/>
    </row>
    <row r="371" spans="3:3" ht="15.8" customHeight="1" x14ac:dyDescent="0.2">
      <c r="C371" s="206"/>
    </row>
    <row r="372" spans="3:3" ht="15.8" customHeight="1" x14ac:dyDescent="0.2">
      <c r="C372" s="206"/>
    </row>
    <row r="373" spans="3:3" ht="15.8" customHeight="1" x14ac:dyDescent="0.2">
      <c r="C373" s="206"/>
    </row>
    <row r="374" spans="3:3" ht="15.8" customHeight="1" x14ac:dyDescent="0.2">
      <c r="C374" s="206"/>
    </row>
    <row r="375" spans="3:3" ht="15.8" customHeight="1" x14ac:dyDescent="0.2">
      <c r="C375" s="206"/>
    </row>
    <row r="376" spans="3:3" ht="15.8" customHeight="1" x14ac:dyDescent="0.2">
      <c r="C376" s="206"/>
    </row>
    <row r="377" spans="3:3" ht="15.8" customHeight="1" x14ac:dyDescent="0.2">
      <c r="C377" s="206"/>
    </row>
    <row r="378" spans="3:3" ht="15.8" customHeight="1" x14ac:dyDescent="0.2">
      <c r="C378" s="206"/>
    </row>
    <row r="379" spans="3:3" ht="15.8" customHeight="1" x14ac:dyDescent="0.2">
      <c r="C379" s="206"/>
    </row>
    <row r="380" spans="3:3" ht="15.8" customHeight="1" x14ac:dyDescent="0.2">
      <c r="C380" s="206"/>
    </row>
    <row r="381" spans="3:3" ht="15.8" customHeight="1" x14ac:dyDescent="0.2">
      <c r="C381" s="206"/>
    </row>
    <row r="382" spans="3:3" ht="15.8" customHeight="1" x14ac:dyDescent="0.2">
      <c r="C382" s="206"/>
    </row>
    <row r="383" spans="3:3" ht="15.8" customHeight="1" x14ac:dyDescent="0.2">
      <c r="C383" s="206"/>
    </row>
    <row r="384" spans="3:3" ht="15.8" customHeight="1" x14ac:dyDescent="0.2">
      <c r="C384" s="206"/>
    </row>
    <row r="385" spans="3:3" ht="15.8" customHeight="1" x14ac:dyDescent="0.2">
      <c r="C385" s="206"/>
    </row>
    <row r="386" spans="3:3" ht="15.8" customHeight="1" x14ac:dyDescent="0.2">
      <c r="C386" s="206"/>
    </row>
    <row r="387" spans="3:3" ht="15.8" customHeight="1" x14ac:dyDescent="0.2">
      <c r="C387" s="206"/>
    </row>
    <row r="388" spans="3:3" ht="15.8" customHeight="1" x14ac:dyDescent="0.2">
      <c r="C388" s="206"/>
    </row>
    <row r="389" spans="3:3" ht="15.8" customHeight="1" x14ac:dyDescent="0.2">
      <c r="C389" s="206"/>
    </row>
    <row r="390" spans="3:3" ht="15.8" customHeight="1" x14ac:dyDescent="0.2">
      <c r="C390" s="206"/>
    </row>
    <row r="391" spans="3:3" ht="15.8" customHeight="1" x14ac:dyDescent="0.2">
      <c r="C391" s="206"/>
    </row>
    <row r="392" spans="3:3" ht="15.8" customHeight="1" x14ac:dyDescent="0.2">
      <c r="C392" s="206"/>
    </row>
    <row r="393" spans="3:3" ht="15.8" customHeight="1" x14ac:dyDescent="0.2">
      <c r="C393" s="206"/>
    </row>
    <row r="394" spans="3:3" ht="15.8" customHeight="1" x14ac:dyDescent="0.2">
      <c r="C394" s="206"/>
    </row>
    <row r="395" spans="3:3" ht="15.8" customHeight="1" x14ac:dyDescent="0.2">
      <c r="C395" s="206"/>
    </row>
    <row r="396" spans="3:3" ht="15.8" customHeight="1" x14ac:dyDescent="0.2">
      <c r="C396" s="206"/>
    </row>
    <row r="397" spans="3:3" ht="15.8" customHeight="1" x14ac:dyDescent="0.2">
      <c r="C397" s="206"/>
    </row>
    <row r="398" spans="3:3" ht="15.8" customHeight="1" x14ac:dyDescent="0.2">
      <c r="C398" s="206"/>
    </row>
    <row r="399" spans="3:3" ht="15.8" customHeight="1" x14ac:dyDescent="0.2">
      <c r="C399" s="206"/>
    </row>
    <row r="400" spans="3:3" ht="15.8" customHeight="1" x14ac:dyDescent="0.2">
      <c r="C400" s="206"/>
    </row>
    <row r="401" spans="3:3" ht="15.8" customHeight="1" x14ac:dyDescent="0.2">
      <c r="C401" s="206"/>
    </row>
    <row r="402" spans="3:3" ht="15.8" customHeight="1" x14ac:dyDescent="0.2">
      <c r="C402" s="206"/>
    </row>
    <row r="403" spans="3:3" ht="15.8" customHeight="1" x14ac:dyDescent="0.2">
      <c r="C403" s="206"/>
    </row>
    <row r="404" spans="3:3" ht="15.8" customHeight="1" x14ac:dyDescent="0.2">
      <c r="C404" s="206"/>
    </row>
    <row r="405" spans="3:3" ht="15.8" customHeight="1" x14ac:dyDescent="0.2">
      <c r="C405" s="206"/>
    </row>
    <row r="406" spans="3:3" ht="15.8" customHeight="1" x14ac:dyDescent="0.2">
      <c r="C406" s="206"/>
    </row>
    <row r="407" spans="3:3" ht="15.8" customHeight="1" x14ac:dyDescent="0.2">
      <c r="C407" s="206"/>
    </row>
    <row r="408" spans="3:3" ht="15.8" customHeight="1" x14ac:dyDescent="0.2">
      <c r="C408" s="206"/>
    </row>
    <row r="409" spans="3:3" ht="15.8" customHeight="1" x14ac:dyDescent="0.2">
      <c r="C409" s="206"/>
    </row>
    <row r="410" spans="3:3" ht="15.8" customHeight="1" x14ac:dyDescent="0.2">
      <c r="C410" s="206"/>
    </row>
    <row r="411" spans="3:3" ht="15.8" customHeight="1" x14ac:dyDescent="0.2">
      <c r="C411" s="206"/>
    </row>
    <row r="412" spans="3:3" ht="15.8" customHeight="1" x14ac:dyDescent="0.2">
      <c r="C412" s="206"/>
    </row>
    <row r="413" spans="3:3" ht="15.8" customHeight="1" x14ac:dyDescent="0.2">
      <c r="C413" s="206"/>
    </row>
    <row r="414" spans="3:3" ht="15.8" customHeight="1" x14ac:dyDescent="0.2">
      <c r="C414" s="206"/>
    </row>
    <row r="415" spans="3:3" ht="15.8" customHeight="1" x14ac:dyDescent="0.2">
      <c r="C415" s="206"/>
    </row>
    <row r="416" spans="3:3" ht="15.8" customHeight="1" x14ac:dyDescent="0.2">
      <c r="C416" s="206"/>
    </row>
    <row r="417" spans="3:3" ht="15.8" customHeight="1" x14ac:dyDescent="0.2">
      <c r="C417" s="206"/>
    </row>
    <row r="418" spans="3:3" ht="15.8" customHeight="1" x14ac:dyDescent="0.2">
      <c r="C418" s="206"/>
    </row>
    <row r="419" spans="3:3" ht="15.8" customHeight="1" x14ac:dyDescent="0.2">
      <c r="C419" s="206"/>
    </row>
    <row r="420" spans="3:3" ht="15.8" customHeight="1" x14ac:dyDescent="0.2">
      <c r="C420" s="206"/>
    </row>
    <row r="421" spans="3:3" ht="15.8" customHeight="1" x14ac:dyDescent="0.2">
      <c r="C421" s="206"/>
    </row>
    <row r="422" spans="3:3" ht="15.8" customHeight="1" x14ac:dyDescent="0.2">
      <c r="C422" s="206"/>
    </row>
    <row r="423" spans="3:3" ht="15.8" customHeight="1" x14ac:dyDescent="0.2">
      <c r="C423" s="206"/>
    </row>
    <row r="424" spans="3:3" ht="15.8" customHeight="1" x14ac:dyDescent="0.2">
      <c r="C424" s="206"/>
    </row>
    <row r="425" spans="3:3" ht="15.8" customHeight="1" x14ac:dyDescent="0.2">
      <c r="C425" s="206"/>
    </row>
    <row r="426" spans="3:3" ht="15.8" customHeight="1" x14ac:dyDescent="0.2">
      <c r="C426" s="206"/>
    </row>
    <row r="427" spans="3:3" ht="15.8" customHeight="1" x14ac:dyDescent="0.2">
      <c r="C427" s="206"/>
    </row>
    <row r="428" spans="3:3" ht="15.8" customHeight="1" x14ac:dyDescent="0.2">
      <c r="C428" s="206"/>
    </row>
    <row r="429" spans="3:3" ht="15.8" customHeight="1" x14ac:dyDescent="0.2">
      <c r="C429" s="206"/>
    </row>
    <row r="430" spans="3:3" ht="15.8" customHeight="1" x14ac:dyDescent="0.2">
      <c r="C430" s="206"/>
    </row>
    <row r="431" spans="3:3" ht="15.8" customHeight="1" x14ac:dyDescent="0.2">
      <c r="C431" s="206"/>
    </row>
    <row r="432" spans="3:3" ht="15.8" customHeight="1" x14ac:dyDescent="0.2">
      <c r="C432" s="206"/>
    </row>
    <row r="433" spans="3:3" ht="15.8" customHeight="1" x14ac:dyDescent="0.2">
      <c r="C433" s="206"/>
    </row>
    <row r="434" spans="3:3" ht="15.8" customHeight="1" x14ac:dyDescent="0.2">
      <c r="C434" s="206"/>
    </row>
    <row r="435" spans="3:3" ht="15.8" customHeight="1" x14ac:dyDescent="0.2">
      <c r="C435" s="206"/>
    </row>
    <row r="436" spans="3:3" ht="15.8" customHeight="1" x14ac:dyDescent="0.2">
      <c r="C436" s="206"/>
    </row>
    <row r="437" spans="3:3" ht="15.8" customHeight="1" x14ac:dyDescent="0.2">
      <c r="C437" s="206"/>
    </row>
    <row r="438" spans="3:3" ht="15.8" customHeight="1" x14ac:dyDescent="0.2">
      <c r="C438" s="206"/>
    </row>
    <row r="439" spans="3:3" ht="15.8" customHeight="1" x14ac:dyDescent="0.2">
      <c r="C439" s="206"/>
    </row>
    <row r="440" spans="3:3" ht="15.8" customHeight="1" x14ac:dyDescent="0.2">
      <c r="C440" s="206"/>
    </row>
    <row r="441" spans="3:3" ht="15.8" customHeight="1" x14ac:dyDescent="0.2">
      <c r="C441" s="206"/>
    </row>
    <row r="442" spans="3:3" ht="15.8" customHeight="1" x14ac:dyDescent="0.2">
      <c r="C442" s="206"/>
    </row>
    <row r="443" spans="3:3" ht="15.8" customHeight="1" x14ac:dyDescent="0.2">
      <c r="C443" s="206"/>
    </row>
    <row r="444" spans="3:3" ht="15.8" customHeight="1" x14ac:dyDescent="0.2">
      <c r="C444" s="206"/>
    </row>
    <row r="445" spans="3:3" ht="15.8" customHeight="1" x14ac:dyDescent="0.2">
      <c r="C445" s="206"/>
    </row>
    <row r="446" spans="3:3" ht="15.8" customHeight="1" x14ac:dyDescent="0.2">
      <c r="C446" s="206"/>
    </row>
    <row r="447" spans="3:3" ht="15.8" customHeight="1" x14ac:dyDescent="0.2">
      <c r="C447" s="206"/>
    </row>
    <row r="448" spans="3:3" ht="15.8" customHeight="1" x14ac:dyDescent="0.2">
      <c r="C448" s="206"/>
    </row>
    <row r="449" spans="3:3" ht="15.8" customHeight="1" x14ac:dyDescent="0.2">
      <c r="C449" s="206"/>
    </row>
    <row r="450" spans="3:3" ht="15.8" customHeight="1" x14ac:dyDescent="0.2">
      <c r="C450" s="206"/>
    </row>
    <row r="451" spans="3:3" ht="15.8" customHeight="1" x14ac:dyDescent="0.2">
      <c r="C451" s="206"/>
    </row>
    <row r="452" spans="3:3" ht="15.8" customHeight="1" x14ac:dyDescent="0.2">
      <c r="C452" s="206"/>
    </row>
    <row r="453" spans="3:3" ht="15.8" customHeight="1" x14ac:dyDescent="0.2">
      <c r="C453" s="206"/>
    </row>
    <row r="454" spans="3:3" ht="15.8" customHeight="1" x14ac:dyDescent="0.2">
      <c r="C454" s="206"/>
    </row>
    <row r="455" spans="3:3" ht="15.8" customHeight="1" x14ac:dyDescent="0.2">
      <c r="C455" s="206"/>
    </row>
    <row r="456" spans="3:3" ht="15.8" customHeight="1" x14ac:dyDescent="0.2">
      <c r="C456" s="206"/>
    </row>
    <row r="457" spans="3:3" ht="15.8" customHeight="1" x14ac:dyDescent="0.2">
      <c r="C457" s="206"/>
    </row>
    <row r="458" spans="3:3" ht="15.8" customHeight="1" x14ac:dyDescent="0.2">
      <c r="C458" s="206"/>
    </row>
    <row r="459" spans="3:3" ht="15.8" customHeight="1" x14ac:dyDescent="0.2">
      <c r="C459" s="206"/>
    </row>
    <row r="460" spans="3:3" ht="15.8" customHeight="1" x14ac:dyDescent="0.2">
      <c r="C460" s="206"/>
    </row>
    <row r="461" spans="3:3" ht="15.8" customHeight="1" x14ac:dyDescent="0.2">
      <c r="C461" s="206"/>
    </row>
    <row r="462" spans="3:3" ht="15.8" customHeight="1" x14ac:dyDescent="0.2">
      <c r="C462" s="206"/>
    </row>
    <row r="463" spans="3:3" ht="15.8" customHeight="1" x14ac:dyDescent="0.2">
      <c r="C463" s="206"/>
    </row>
    <row r="464" spans="3:3" ht="15.8" customHeight="1" x14ac:dyDescent="0.2">
      <c r="C464" s="206"/>
    </row>
    <row r="465" spans="3:3" ht="15.8" customHeight="1" x14ac:dyDescent="0.2">
      <c r="C465" s="206"/>
    </row>
    <row r="466" spans="3:3" ht="15.8" customHeight="1" x14ac:dyDescent="0.2">
      <c r="C466" s="206"/>
    </row>
    <row r="467" spans="3:3" ht="15.8" customHeight="1" x14ac:dyDescent="0.2">
      <c r="C467" s="206"/>
    </row>
    <row r="468" spans="3:3" ht="15.8" customHeight="1" x14ac:dyDescent="0.2">
      <c r="C468" s="206"/>
    </row>
    <row r="469" spans="3:3" ht="15.8" customHeight="1" x14ac:dyDescent="0.2">
      <c r="C469" s="206"/>
    </row>
    <row r="470" spans="3:3" ht="15.8" customHeight="1" x14ac:dyDescent="0.2">
      <c r="C470" s="206"/>
    </row>
    <row r="471" spans="3:3" ht="15.8" customHeight="1" x14ac:dyDescent="0.2">
      <c r="C471" s="206"/>
    </row>
    <row r="472" spans="3:3" ht="15.8" customHeight="1" x14ac:dyDescent="0.2">
      <c r="C472" s="206"/>
    </row>
    <row r="473" spans="3:3" ht="15.8" customHeight="1" x14ac:dyDescent="0.2">
      <c r="C473" s="206"/>
    </row>
    <row r="474" spans="3:3" ht="15.8" customHeight="1" x14ac:dyDescent="0.2">
      <c r="C474" s="206"/>
    </row>
    <row r="475" spans="3:3" ht="15.8" customHeight="1" x14ac:dyDescent="0.2">
      <c r="C475" s="206"/>
    </row>
    <row r="476" spans="3:3" ht="15.8" customHeight="1" x14ac:dyDescent="0.2">
      <c r="C476" s="206"/>
    </row>
    <row r="477" spans="3:3" ht="15.8" customHeight="1" x14ac:dyDescent="0.2">
      <c r="C477" s="206"/>
    </row>
    <row r="478" spans="3:3" ht="15.8" customHeight="1" x14ac:dyDescent="0.2">
      <c r="C478" s="206"/>
    </row>
    <row r="479" spans="3:3" ht="15.8" customHeight="1" x14ac:dyDescent="0.2">
      <c r="C479" s="206"/>
    </row>
    <row r="480" spans="3:3" ht="15.8" customHeight="1" x14ac:dyDescent="0.2">
      <c r="C480" s="206"/>
    </row>
    <row r="481" spans="3:3" ht="15.8" customHeight="1" x14ac:dyDescent="0.2">
      <c r="C481" s="206"/>
    </row>
    <row r="482" spans="3:3" ht="15.8" customHeight="1" x14ac:dyDescent="0.2">
      <c r="C482" s="206"/>
    </row>
    <row r="483" spans="3:3" ht="15.8" customHeight="1" x14ac:dyDescent="0.2">
      <c r="C483" s="206"/>
    </row>
    <row r="484" spans="3:3" ht="15.8" customHeight="1" x14ac:dyDescent="0.2">
      <c r="C484" s="206"/>
    </row>
    <row r="485" spans="3:3" ht="15.8" customHeight="1" x14ac:dyDescent="0.2">
      <c r="C485" s="206"/>
    </row>
    <row r="486" spans="3:3" ht="15.8" customHeight="1" x14ac:dyDescent="0.2">
      <c r="C486" s="206"/>
    </row>
    <row r="487" spans="3:3" ht="15.8" customHeight="1" x14ac:dyDescent="0.2">
      <c r="C487" s="206"/>
    </row>
    <row r="488" spans="3:3" ht="15.8" customHeight="1" x14ac:dyDescent="0.2">
      <c r="C488" s="206"/>
    </row>
    <row r="489" spans="3:3" ht="15.8" customHeight="1" x14ac:dyDescent="0.2">
      <c r="C489" s="206"/>
    </row>
    <row r="490" spans="3:3" ht="15.8" customHeight="1" x14ac:dyDescent="0.2">
      <c r="C490" s="206"/>
    </row>
    <row r="491" spans="3:3" ht="15.8" customHeight="1" x14ac:dyDescent="0.2">
      <c r="C491" s="206"/>
    </row>
    <row r="492" spans="3:3" ht="15.8" customHeight="1" x14ac:dyDescent="0.2">
      <c r="C492" s="206"/>
    </row>
    <row r="493" spans="3:3" ht="15.8" customHeight="1" x14ac:dyDescent="0.2">
      <c r="C493" s="206"/>
    </row>
    <row r="494" spans="3:3" ht="15.8" customHeight="1" x14ac:dyDescent="0.2">
      <c r="C494" s="206"/>
    </row>
    <row r="495" spans="3:3" ht="15.8" customHeight="1" x14ac:dyDescent="0.2">
      <c r="C495" s="206"/>
    </row>
    <row r="496" spans="3:3" ht="15.8" customHeight="1" x14ac:dyDescent="0.2">
      <c r="C496" s="206"/>
    </row>
    <row r="497" spans="3:3" ht="15.8" customHeight="1" x14ac:dyDescent="0.2">
      <c r="C497" s="206"/>
    </row>
    <row r="498" spans="3:3" ht="15.8" customHeight="1" x14ac:dyDescent="0.2">
      <c r="C498" s="206"/>
    </row>
    <row r="499" spans="3:3" ht="15.8" customHeight="1" x14ac:dyDescent="0.2">
      <c r="C499" s="206"/>
    </row>
    <row r="500" spans="3:3" ht="15.8" customHeight="1" x14ac:dyDescent="0.2">
      <c r="C500" s="206"/>
    </row>
    <row r="501" spans="3:3" ht="15.8" customHeight="1" x14ac:dyDescent="0.2">
      <c r="C501" s="206"/>
    </row>
    <row r="502" spans="3:3" ht="15.8" customHeight="1" x14ac:dyDescent="0.2">
      <c r="C502" s="206"/>
    </row>
    <row r="503" spans="3:3" ht="15.8" customHeight="1" x14ac:dyDescent="0.2">
      <c r="C503" s="206"/>
    </row>
    <row r="504" spans="3:3" ht="15.8" customHeight="1" x14ac:dyDescent="0.2">
      <c r="C504" s="206"/>
    </row>
    <row r="505" spans="3:3" ht="15.8" customHeight="1" x14ac:dyDescent="0.2">
      <c r="C505" s="206"/>
    </row>
    <row r="506" spans="3:3" ht="15.8" customHeight="1" x14ac:dyDescent="0.2">
      <c r="C506" s="206"/>
    </row>
    <row r="507" spans="3:3" ht="15.8" customHeight="1" x14ac:dyDescent="0.2">
      <c r="C507" s="206"/>
    </row>
    <row r="508" spans="3:3" ht="15.8" customHeight="1" x14ac:dyDescent="0.2">
      <c r="C508" s="206"/>
    </row>
    <row r="509" spans="3:3" ht="15.8" customHeight="1" x14ac:dyDescent="0.2">
      <c r="C509" s="206"/>
    </row>
    <row r="510" spans="3:3" ht="15.8" customHeight="1" x14ac:dyDescent="0.2">
      <c r="C510" s="206"/>
    </row>
    <row r="511" spans="3:3" ht="15.8" customHeight="1" x14ac:dyDescent="0.2">
      <c r="C511" s="206"/>
    </row>
    <row r="512" spans="3:3" ht="15.8" customHeight="1" x14ac:dyDescent="0.2">
      <c r="C512" s="206"/>
    </row>
    <row r="513" spans="3:3" ht="15.8" customHeight="1" x14ac:dyDescent="0.2">
      <c r="C513" s="206"/>
    </row>
    <row r="514" spans="3:3" ht="15.8" customHeight="1" x14ac:dyDescent="0.2">
      <c r="C514" s="206"/>
    </row>
    <row r="515" spans="3:3" ht="15.8" customHeight="1" x14ac:dyDescent="0.2">
      <c r="C515" s="206"/>
    </row>
    <row r="516" spans="3:3" ht="15.8" customHeight="1" x14ac:dyDescent="0.2">
      <c r="C516" s="206"/>
    </row>
    <row r="517" spans="3:3" ht="15.8" customHeight="1" x14ac:dyDescent="0.2">
      <c r="C517" s="206"/>
    </row>
    <row r="518" spans="3:3" ht="15.8" customHeight="1" x14ac:dyDescent="0.2">
      <c r="C518" s="206"/>
    </row>
    <row r="519" spans="3:3" ht="15.8" customHeight="1" x14ac:dyDescent="0.2">
      <c r="C519" s="206"/>
    </row>
    <row r="520" spans="3:3" ht="15.8" customHeight="1" x14ac:dyDescent="0.2">
      <c r="C520" s="206"/>
    </row>
    <row r="521" spans="3:3" ht="15.8" customHeight="1" x14ac:dyDescent="0.2">
      <c r="C521" s="206"/>
    </row>
    <row r="522" spans="3:3" ht="15.8" customHeight="1" x14ac:dyDescent="0.2">
      <c r="C522" s="206"/>
    </row>
    <row r="523" spans="3:3" ht="15.8" customHeight="1" x14ac:dyDescent="0.2">
      <c r="C523" s="206"/>
    </row>
    <row r="524" spans="3:3" ht="15.8" customHeight="1" x14ac:dyDescent="0.2">
      <c r="C524" s="206"/>
    </row>
    <row r="525" spans="3:3" ht="15.8" customHeight="1" x14ac:dyDescent="0.2">
      <c r="C525" s="206"/>
    </row>
    <row r="526" spans="3:3" ht="15.8" customHeight="1" x14ac:dyDescent="0.2">
      <c r="C526" s="206"/>
    </row>
    <row r="527" spans="3:3" ht="15.8" customHeight="1" x14ac:dyDescent="0.2">
      <c r="C527" s="206"/>
    </row>
    <row r="528" spans="3:3" ht="15.8" customHeight="1" x14ac:dyDescent="0.2">
      <c r="C528" s="206"/>
    </row>
    <row r="529" spans="3:3" ht="15.8" customHeight="1" x14ac:dyDescent="0.2">
      <c r="C529" s="206"/>
    </row>
    <row r="530" spans="3:3" ht="15.8" customHeight="1" x14ac:dyDescent="0.2">
      <c r="C530" s="206"/>
    </row>
    <row r="531" spans="3:3" ht="15.8" customHeight="1" x14ac:dyDescent="0.2">
      <c r="C531" s="206"/>
    </row>
    <row r="532" spans="3:3" ht="15.8" customHeight="1" x14ac:dyDescent="0.2">
      <c r="C532" s="206"/>
    </row>
    <row r="533" spans="3:3" ht="15.8" customHeight="1" x14ac:dyDescent="0.2">
      <c r="C533" s="206"/>
    </row>
    <row r="534" spans="3:3" ht="15.8" customHeight="1" x14ac:dyDescent="0.2">
      <c r="C534" s="206"/>
    </row>
    <row r="535" spans="3:3" ht="15.8" customHeight="1" x14ac:dyDescent="0.2">
      <c r="C535" s="206"/>
    </row>
    <row r="536" spans="3:3" ht="15.8" customHeight="1" x14ac:dyDescent="0.2">
      <c r="C536" s="206"/>
    </row>
    <row r="537" spans="3:3" ht="15.8" customHeight="1" x14ac:dyDescent="0.2">
      <c r="C537" s="206"/>
    </row>
    <row r="538" spans="3:3" ht="15.8" customHeight="1" x14ac:dyDescent="0.2">
      <c r="C538" s="206"/>
    </row>
    <row r="539" spans="3:3" ht="15.8" customHeight="1" x14ac:dyDescent="0.2">
      <c r="C539" s="206"/>
    </row>
    <row r="540" spans="3:3" ht="15.8" customHeight="1" x14ac:dyDescent="0.2">
      <c r="C540" s="206"/>
    </row>
    <row r="541" spans="3:3" ht="15.8" customHeight="1" x14ac:dyDescent="0.2">
      <c r="C541" s="206"/>
    </row>
    <row r="542" spans="3:3" ht="15.8" customHeight="1" x14ac:dyDescent="0.2">
      <c r="C542" s="206"/>
    </row>
    <row r="543" spans="3:3" ht="15.8" customHeight="1" x14ac:dyDescent="0.2">
      <c r="C543" s="206"/>
    </row>
    <row r="544" spans="3:3" ht="15.8" customHeight="1" x14ac:dyDescent="0.2">
      <c r="C544" s="206"/>
    </row>
    <row r="545" spans="3:3" ht="15.8" customHeight="1" x14ac:dyDescent="0.2">
      <c r="C545" s="206"/>
    </row>
    <row r="546" spans="3:3" ht="15.8" customHeight="1" x14ac:dyDescent="0.2">
      <c r="C546" s="206"/>
    </row>
    <row r="547" spans="3:3" ht="15.8" customHeight="1" x14ac:dyDescent="0.2">
      <c r="C547" s="206"/>
    </row>
    <row r="548" spans="3:3" ht="15.8" customHeight="1" x14ac:dyDescent="0.2">
      <c r="C548" s="206"/>
    </row>
    <row r="549" spans="3:3" ht="15.8" customHeight="1" x14ac:dyDescent="0.2">
      <c r="C549" s="206"/>
    </row>
    <row r="550" spans="3:3" ht="15.8" customHeight="1" x14ac:dyDescent="0.2">
      <c r="C550" s="206"/>
    </row>
    <row r="551" spans="3:3" ht="15.8" customHeight="1" x14ac:dyDescent="0.2">
      <c r="C551" s="206"/>
    </row>
    <row r="552" spans="3:3" ht="15.8" customHeight="1" x14ac:dyDescent="0.2">
      <c r="C552" s="206"/>
    </row>
    <row r="553" spans="3:3" ht="15.8" customHeight="1" x14ac:dyDescent="0.2">
      <c r="C553" s="206"/>
    </row>
    <row r="554" spans="3:3" ht="15.8" customHeight="1" x14ac:dyDescent="0.2">
      <c r="C554" s="206"/>
    </row>
    <row r="555" spans="3:3" ht="15.8" customHeight="1" x14ac:dyDescent="0.2">
      <c r="C555" s="206"/>
    </row>
    <row r="556" spans="3:3" ht="15.8" customHeight="1" x14ac:dyDescent="0.2">
      <c r="C556" s="206"/>
    </row>
    <row r="557" spans="3:3" ht="15.8" customHeight="1" x14ac:dyDescent="0.2">
      <c r="C557" s="206"/>
    </row>
    <row r="558" spans="3:3" ht="15.8" customHeight="1" x14ac:dyDescent="0.2">
      <c r="C558" s="206"/>
    </row>
    <row r="559" spans="3:3" ht="15.8" customHeight="1" x14ac:dyDescent="0.2">
      <c r="C559" s="206"/>
    </row>
    <row r="560" spans="3:3" ht="15.8" customHeight="1" x14ac:dyDescent="0.2">
      <c r="C560" s="206"/>
    </row>
    <row r="561" spans="3:3" ht="15.8" customHeight="1" x14ac:dyDescent="0.2">
      <c r="C561" s="206"/>
    </row>
    <row r="562" spans="3:3" ht="15.8" customHeight="1" x14ac:dyDescent="0.2">
      <c r="C562" s="206"/>
    </row>
    <row r="563" spans="3:3" ht="15.8" customHeight="1" x14ac:dyDescent="0.2">
      <c r="C563" s="206"/>
    </row>
    <row r="564" spans="3:3" ht="15.8" customHeight="1" x14ac:dyDescent="0.2">
      <c r="C564" s="206"/>
    </row>
    <row r="565" spans="3:3" ht="15.8" customHeight="1" x14ac:dyDescent="0.2">
      <c r="C565" s="206"/>
    </row>
    <row r="566" spans="3:3" ht="15.8" customHeight="1" x14ac:dyDescent="0.2">
      <c r="C566" s="206"/>
    </row>
    <row r="567" spans="3:3" ht="15.8" customHeight="1" x14ac:dyDescent="0.2">
      <c r="C567" s="206"/>
    </row>
    <row r="568" spans="3:3" ht="15.8" customHeight="1" x14ac:dyDescent="0.2">
      <c r="C568" s="206"/>
    </row>
    <row r="569" spans="3:3" ht="15.8" customHeight="1" x14ac:dyDescent="0.2">
      <c r="C569" s="206"/>
    </row>
    <row r="570" spans="3:3" ht="15.8" customHeight="1" x14ac:dyDescent="0.2">
      <c r="C570" s="206"/>
    </row>
    <row r="571" spans="3:3" ht="15.8" customHeight="1" x14ac:dyDescent="0.2">
      <c r="C571" s="206"/>
    </row>
    <row r="572" spans="3:3" ht="15.8" customHeight="1" x14ac:dyDescent="0.2">
      <c r="C572" s="206"/>
    </row>
    <row r="573" spans="3:3" ht="15.8" customHeight="1" x14ac:dyDescent="0.2">
      <c r="C573" s="206"/>
    </row>
    <row r="574" spans="3:3" ht="15.8" customHeight="1" x14ac:dyDescent="0.2">
      <c r="C574" s="206"/>
    </row>
    <row r="575" spans="3:3" ht="15.8" customHeight="1" x14ac:dyDescent="0.2">
      <c r="C575" s="206"/>
    </row>
    <row r="576" spans="3:3" ht="15.8" customHeight="1" x14ac:dyDescent="0.2">
      <c r="C576" s="206"/>
    </row>
    <row r="577" spans="3:3" ht="15.8" customHeight="1" x14ac:dyDescent="0.2">
      <c r="C577" s="206"/>
    </row>
    <row r="578" spans="3:3" ht="15.8" customHeight="1" x14ac:dyDescent="0.2">
      <c r="C578" s="206"/>
    </row>
    <row r="579" spans="3:3" ht="15.8" customHeight="1" x14ac:dyDescent="0.2">
      <c r="C579" s="206"/>
    </row>
    <row r="580" spans="3:3" ht="15.8" customHeight="1" x14ac:dyDescent="0.2">
      <c r="C580" s="206"/>
    </row>
    <row r="581" spans="3:3" ht="15.8" customHeight="1" x14ac:dyDescent="0.2">
      <c r="C581" s="206"/>
    </row>
    <row r="582" spans="3:3" ht="15.8" customHeight="1" x14ac:dyDescent="0.2">
      <c r="C582" s="206"/>
    </row>
    <row r="583" spans="3:3" ht="15.8" customHeight="1" x14ac:dyDescent="0.2">
      <c r="C583" s="206"/>
    </row>
    <row r="584" spans="3:3" ht="15.8" customHeight="1" x14ac:dyDescent="0.2">
      <c r="C584" s="206"/>
    </row>
    <row r="585" spans="3:3" ht="15.8" customHeight="1" x14ac:dyDescent="0.2">
      <c r="C585" s="206"/>
    </row>
    <row r="586" spans="3:3" ht="15.8" customHeight="1" x14ac:dyDescent="0.2">
      <c r="C586" s="206"/>
    </row>
    <row r="587" spans="3:3" ht="15.8" customHeight="1" x14ac:dyDescent="0.2">
      <c r="C587" s="206"/>
    </row>
    <row r="588" spans="3:3" ht="15.8" customHeight="1" x14ac:dyDescent="0.2">
      <c r="C588" s="206"/>
    </row>
    <row r="589" spans="3:3" ht="15.8" customHeight="1" x14ac:dyDescent="0.2">
      <c r="C589" s="206"/>
    </row>
    <row r="590" spans="3:3" ht="15.8" customHeight="1" x14ac:dyDescent="0.2">
      <c r="C590" s="206"/>
    </row>
    <row r="591" spans="3:3" ht="15.8" customHeight="1" x14ac:dyDescent="0.2">
      <c r="C591" s="206"/>
    </row>
    <row r="592" spans="3:3" ht="15.8" customHeight="1" x14ac:dyDescent="0.2">
      <c r="C592" s="206"/>
    </row>
    <row r="593" spans="3:3" ht="15.8" customHeight="1" x14ac:dyDescent="0.2">
      <c r="C593" s="206"/>
    </row>
    <row r="594" spans="3:3" ht="15.8" customHeight="1" x14ac:dyDescent="0.2">
      <c r="C594" s="206"/>
    </row>
    <row r="595" spans="3:3" ht="15.8" customHeight="1" x14ac:dyDescent="0.2">
      <c r="C595" s="206"/>
    </row>
    <row r="596" spans="3:3" ht="15.8" customHeight="1" x14ac:dyDescent="0.2">
      <c r="C596" s="206"/>
    </row>
    <row r="597" spans="3:3" ht="15.8" customHeight="1" x14ac:dyDescent="0.2">
      <c r="C597" s="206"/>
    </row>
    <row r="598" spans="3:3" ht="15.8" customHeight="1" x14ac:dyDescent="0.2">
      <c r="C598" s="206"/>
    </row>
    <row r="599" spans="3:3" ht="15.8" customHeight="1" x14ac:dyDescent="0.2">
      <c r="C599" s="206"/>
    </row>
    <row r="600" spans="3:3" ht="15.8" customHeight="1" x14ac:dyDescent="0.2">
      <c r="C600" s="206"/>
    </row>
    <row r="601" spans="3:3" ht="15.8" customHeight="1" x14ac:dyDescent="0.2">
      <c r="C601" s="206"/>
    </row>
    <row r="602" spans="3:3" ht="15.8" customHeight="1" x14ac:dyDescent="0.2">
      <c r="C602" s="206"/>
    </row>
    <row r="603" spans="3:3" ht="15.8" customHeight="1" x14ac:dyDescent="0.2">
      <c r="C603" s="206"/>
    </row>
    <row r="604" spans="3:3" ht="15.8" customHeight="1" x14ac:dyDescent="0.2">
      <c r="C604" s="206"/>
    </row>
    <row r="605" spans="3:3" ht="15.8" customHeight="1" x14ac:dyDescent="0.2">
      <c r="C605" s="206"/>
    </row>
    <row r="606" spans="3:3" ht="15.8" customHeight="1" x14ac:dyDescent="0.2">
      <c r="C606" s="206"/>
    </row>
    <row r="607" spans="3:3" ht="15.8" customHeight="1" x14ac:dyDescent="0.2">
      <c r="C607" s="206"/>
    </row>
    <row r="608" spans="3:3" ht="15.8" customHeight="1" x14ac:dyDescent="0.2">
      <c r="C608" s="206"/>
    </row>
    <row r="609" spans="3:3" ht="15.8" customHeight="1" x14ac:dyDescent="0.2">
      <c r="C609" s="206"/>
    </row>
    <row r="610" spans="3:3" ht="15.8" customHeight="1" x14ac:dyDescent="0.2">
      <c r="C610" s="206"/>
    </row>
    <row r="611" spans="3:3" ht="15.8" customHeight="1" x14ac:dyDescent="0.2">
      <c r="C611" s="206"/>
    </row>
    <row r="612" spans="3:3" ht="15.8" customHeight="1" x14ac:dyDescent="0.2">
      <c r="C612" s="206"/>
    </row>
    <row r="613" spans="3:3" ht="15.8" customHeight="1" x14ac:dyDescent="0.2">
      <c r="C613" s="206"/>
    </row>
    <row r="614" spans="3:3" ht="15.8" customHeight="1" x14ac:dyDescent="0.2">
      <c r="C614" s="206"/>
    </row>
    <row r="615" spans="3:3" ht="15.8" customHeight="1" x14ac:dyDescent="0.2">
      <c r="C615" s="206"/>
    </row>
    <row r="616" spans="3:3" ht="15.8" customHeight="1" x14ac:dyDescent="0.2">
      <c r="C616" s="206"/>
    </row>
    <row r="617" spans="3:3" ht="15.8" customHeight="1" x14ac:dyDescent="0.2">
      <c r="C617" s="206"/>
    </row>
    <row r="618" spans="3:3" ht="15.8" customHeight="1" x14ac:dyDescent="0.2">
      <c r="C618" s="206"/>
    </row>
    <row r="619" spans="3:3" ht="15.8" customHeight="1" x14ac:dyDescent="0.2">
      <c r="C619" s="206"/>
    </row>
    <row r="620" spans="3:3" ht="15.8" customHeight="1" x14ac:dyDescent="0.2">
      <c r="C620" s="206"/>
    </row>
    <row r="621" spans="3:3" ht="15.8" customHeight="1" x14ac:dyDescent="0.2">
      <c r="C621" s="206"/>
    </row>
    <row r="622" spans="3:3" ht="15.8" customHeight="1" x14ac:dyDescent="0.2">
      <c r="C622" s="206"/>
    </row>
    <row r="623" spans="3:3" ht="15.8" customHeight="1" x14ac:dyDescent="0.2">
      <c r="C623" s="206"/>
    </row>
    <row r="624" spans="3:3" ht="15.8" customHeight="1" x14ac:dyDescent="0.2">
      <c r="C624" s="206"/>
    </row>
    <row r="625" spans="3:3" ht="15.8" customHeight="1" x14ac:dyDescent="0.2">
      <c r="C625" s="206"/>
    </row>
    <row r="626" spans="3:3" ht="15.8" customHeight="1" x14ac:dyDescent="0.2">
      <c r="C626" s="206"/>
    </row>
    <row r="627" spans="3:3" ht="15.8" customHeight="1" x14ac:dyDescent="0.2">
      <c r="C627" s="206"/>
    </row>
    <row r="628" spans="3:3" ht="15.8" customHeight="1" x14ac:dyDescent="0.2">
      <c r="C628" s="206"/>
    </row>
    <row r="629" spans="3:3" ht="15.8" customHeight="1" x14ac:dyDescent="0.2">
      <c r="C629" s="206"/>
    </row>
    <row r="630" spans="3:3" ht="15.8" customHeight="1" x14ac:dyDescent="0.2">
      <c r="C630" s="206"/>
    </row>
    <row r="631" spans="3:3" ht="15.8" customHeight="1" x14ac:dyDescent="0.2">
      <c r="C631" s="206"/>
    </row>
    <row r="632" spans="3:3" ht="15.8" customHeight="1" x14ac:dyDescent="0.2">
      <c r="C632" s="206"/>
    </row>
    <row r="633" spans="3:3" ht="15.8" customHeight="1" x14ac:dyDescent="0.2">
      <c r="C633" s="206"/>
    </row>
    <row r="634" spans="3:3" ht="15.8" customHeight="1" x14ac:dyDescent="0.2">
      <c r="C634" s="206"/>
    </row>
    <row r="635" spans="3:3" ht="15.8" customHeight="1" x14ac:dyDescent="0.2">
      <c r="C635" s="206"/>
    </row>
    <row r="636" spans="3:3" ht="15.8" customHeight="1" x14ac:dyDescent="0.2">
      <c r="C636" s="206"/>
    </row>
    <row r="637" spans="3:3" ht="15.8" customHeight="1" x14ac:dyDescent="0.2">
      <c r="C637" s="206"/>
    </row>
    <row r="638" spans="3:3" ht="15.8" customHeight="1" x14ac:dyDescent="0.2">
      <c r="C638" s="206"/>
    </row>
    <row r="639" spans="3:3" ht="15.8" customHeight="1" x14ac:dyDescent="0.2">
      <c r="C639" s="206"/>
    </row>
    <row r="640" spans="3:3" ht="15.8" customHeight="1" x14ac:dyDescent="0.2">
      <c r="C640" s="206"/>
    </row>
    <row r="641" spans="3:3" ht="15.8" customHeight="1" x14ac:dyDescent="0.2">
      <c r="C641" s="206"/>
    </row>
    <row r="642" spans="3:3" ht="15.8" customHeight="1" x14ac:dyDescent="0.2">
      <c r="C642" s="206"/>
    </row>
    <row r="643" spans="3:3" ht="15.8" customHeight="1" x14ac:dyDescent="0.2">
      <c r="C643" s="206"/>
    </row>
    <row r="644" spans="3:3" ht="15.8" customHeight="1" x14ac:dyDescent="0.2">
      <c r="C644" s="206"/>
    </row>
    <row r="645" spans="3:3" ht="15.8" customHeight="1" x14ac:dyDescent="0.2">
      <c r="C645" s="206"/>
    </row>
    <row r="646" spans="3:3" ht="15.8" customHeight="1" x14ac:dyDescent="0.2">
      <c r="C646" s="206"/>
    </row>
    <row r="647" spans="3:3" ht="15.8" customHeight="1" x14ac:dyDescent="0.2">
      <c r="C647" s="206"/>
    </row>
    <row r="648" spans="3:3" ht="15.8" customHeight="1" x14ac:dyDescent="0.2">
      <c r="C648" s="206"/>
    </row>
    <row r="649" spans="3:3" ht="15.8" customHeight="1" x14ac:dyDescent="0.2">
      <c r="C649" s="206"/>
    </row>
    <row r="650" spans="3:3" ht="15.8" customHeight="1" x14ac:dyDescent="0.2">
      <c r="C650" s="206"/>
    </row>
    <row r="651" spans="3:3" ht="15.8" customHeight="1" x14ac:dyDescent="0.2">
      <c r="C651" s="206"/>
    </row>
    <row r="652" spans="3:3" ht="15.8" customHeight="1" x14ac:dyDescent="0.2">
      <c r="C652" s="206"/>
    </row>
    <row r="653" spans="3:3" ht="15.8" customHeight="1" x14ac:dyDescent="0.2">
      <c r="C653" s="206"/>
    </row>
    <row r="654" spans="3:3" ht="15.8" customHeight="1" x14ac:dyDescent="0.2">
      <c r="C654" s="206"/>
    </row>
    <row r="655" spans="3:3" ht="15.8" customHeight="1" x14ac:dyDescent="0.2">
      <c r="C655" s="206"/>
    </row>
    <row r="656" spans="3:3" ht="15.8" customHeight="1" x14ac:dyDescent="0.2">
      <c r="C656" s="206"/>
    </row>
    <row r="657" spans="3:3" ht="15.8" customHeight="1" x14ac:dyDescent="0.2">
      <c r="C657" s="206"/>
    </row>
    <row r="658" spans="3:3" ht="15.8" customHeight="1" x14ac:dyDescent="0.2">
      <c r="C658" s="206"/>
    </row>
    <row r="659" spans="3:3" ht="15.8" customHeight="1" x14ac:dyDescent="0.2">
      <c r="C659" s="206"/>
    </row>
    <row r="660" spans="3:3" ht="15.8" customHeight="1" x14ac:dyDescent="0.2">
      <c r="C660" s="206"/>
    </row>
    <row r="661" spans="3:3" ht="15.8" customHeight="1" x14ac:dyDescent="0.2">
      <c r="C661" s="206"/>
    </row>
    <row r="662" spans="3:3" ht="15.8" customHeight="1" x14ac:dyDescent="0.2">
      <c r="C662" s="206"/>
    </row>
    <row r="663" spans="3:3" ht="15.8" customHeight="1" x14ac:dyDescent="0.2">
      <c r="C663" s="206"/>
    </row>
    <row r="664" spans="3:3" ht="15.8" customHeight="1" x14ac:dyDescent="0.2">
      <c r="C664" s="206"/>
    </row>
    <row r="665" spans="3:3" ht="15.8" customHeight="1" x14ac:dyDescent="0.2">
      <c r="C665" s="206"/>
    </row>
    <row r="666" spans="3:3" ht="15.8" customHeight="1" x14ac:dyDescent="0.2">
      <c r="C666" s="206"/>
    </row>
    <row r="667" spans="3:3" ht="15.8" customHeight="1" x14ac:dyDescent="0.2">
      <c r="C667" s="206"/>
    </row>
    <row r="668" spans="3:3" ht="15.8" customHeight="1" x14ac:dyDescent="0.2">
      <c r="C668" s="206"/>
    </row>
    <row r="669" spans="3:3" ht="15.8" customHeight="1" x14ac:dyDescent="0.2">
      <c r="C669" s="206"/>
    </row>
    <row r="670" spans="3:3" ht="15.8" customHeight="1" x14ac:dyDescent="0.2">
      <c r="C670" s="206"/>
    </row>
    <row r="671" spans="3:3" ht="15.8" customHeight="1" x14ac:dyDescent="0.2">
      <c r="C671" s="206"/>
    </row>
    <row r="672" spans="3:3" ht="15.8" customHeight="1" x14ac:dyDescent="0.2">
      <c r="C672" s="206"/>
    </row>
    <row r="673" spans="3:3" ht="15.8" customHeight="1" x14ac:dyDescent="0.2">
      <c r="C673" s="206"/>
    </row>
    <row r="674" spans="3:3" ht="15.8" customHeight="1" x14ac:dyDescent="0.2">
      <c r="C674" s="206"/>
    </row>
    <row r="675" spans="3:3" ht="15.8" customHeight="1" x14ac:dyDescent="0.2">
      <c r="C675" s="206"/>
    </row>
    <row r="676" spans="3:3" ht="15.8" customHeight="1" x14ac:dyDescent="0.2">
      <c r="C676" s="206"/>
    </row>
    <row r="677" spans="3:3" ht="15.8" customHeight="1" x14ac:dyDescent="0.2">
      <c r="C677" s="206"/>
    </row>
    <row r="678" spans="3:3" ht="15.8" customHeight="1" x14ac:dyDescent="0.2">
      <c r="C678" s="206"/>
    </row>
    <row r="679" spans="3:3" ht="15.8" customHeight="1" x14ac:dyDescent="0.2">
      <c r="C679" s="206"/>
    </row>
    <row r="680" spans="3:3" ht="15.8" customHeight="1" x14ac:dyDescent="0.2">
      <c r="C680" s="206"/>
    </row>
    <row r="681" spans="3:3" ht="15.8" customHeight="1" x14ac:dyDescent="0.2">
      <c r="C681" s="206"/>
    </row>
    <row r="682" spans="3:3" ht="15.8" customHeight="1" x14ac:dyDescent="0.2">
      <c r="C682" s="206"/>
    </row>
    <row r="683" spans="3:3" ht="15.8" customHeight="1" x14ac:dyDescent="0.2">
      <c r="C683" s="206"/>
    </row>
    <row r="684" spans="3:3" ht="15.8" customHeight="1" x14ac:dyDescent="0.2">
      <c r="C684" s="206"/>
    </row>
    <row r="685" spans="3:3" ht="15.8" customHeight="1" x14ac:dyDescent="0.2">
      <c r="C685" s="206"/>
    </row>
    <row r="686" spans="3:3" ht="15.8" customHeight="1" x14ac:dyDescent="0.2">
      <c r="C686" s="206"/>
    </row>
    <row r="687" spans="3:3" ht="15.8" customHeight="1" x14ac:dyDescent="0.2">
      <c r="C687" s="206"/>
    </row>
    <row r="688" spans="3:3" ht="15.8" customHeight="1" x14ac:dyDescent="0.2">
      <c r="C688" s="206"/>
    </row>
    <row r="689" spans="3:3" ht="15.8" customHeight="1" x14ac:dyDescent="0.2">
      <c r="C689" s="206"/>
    </row>
    <row r="690" spans="3:3" ht="15.8" customHeight="1" x14ac:dyDescent="0.2">
      <c r="C690" s="206"/>
    </row>
    <row r="691" spans="3:3" ht="15.8" customHeight="1" x14ac:dyDescent="0.2">
      <c r="C691" s="206"/>
    </row>
    <row r="692" spans="3:3" ht="15.8" customHeight="1" x14ac:dyDescent="0.2">
      <c r="C692" s="206"/>
    </row>
    <row r="693" spans="3:3" ht="15.8" customHeight="1" x14ac:dyDescent="0.2">
      <c r="C693" s="206"/>
    </row>
    <row r="694" spans="3:3" ht="15.8" customHeight="1" x14ac:dyDescent="0.2">
      <c r="C694" s="206"/>
    </row>
    <row r="695" spans="3:3" ht="15.8" customHeight="1" x14ac:dyDescent="0.2">
      <c r="C695" s="206"/>
    </row>
    <row r="696" spans="3:3" ht="15.8" customHeight="1" x14ac:dyDescent="0.2">
      <c r="C696" s="206"/>
    </row>
    <row r="697" spans="3:3" ht="15.8" customHeight="1" x14ac:dyDescent="0.2">
      <c r="C697" s="206"/>
    </row>
    <row r="698" spans="3:3" ht="15.8" customHeight="1" x14ac:dyDescent="0.2">
      <c r="C698" s="206"/>
    </row>
    <row r="699" spans="3:3" ht="15.8" customHeight="1" x14ac:dyDescent="0.2">
      <c r="C699" s="206"/>
    </row>
    <row r="700" spans="3:3" ht="15.8" customHeight="1" x14ac:dyDescent="0.2">
      <c r="C700" s="206"/>
    </row>
    <row r="701" spans="3:3" ht="15.8" customHeight="1" x14ac:dyDescent="0.2">
      <c r="C701" s="206"/>
    </row>
    <row r="702" spans="3:3" ht="15.8" customHeight="1" x14ac:dyDescent="0.2">
      <c r="C702" s="206"/>
    </row>
    <row r="703" spans="3:3" ht="15.8" customHeight="1" x14ac:dyDescent="0.2">
      <c r="C703" s="206"/>
    </row>
    <row r="704" spans="3:3" ht="15.8" customHeight="1" x14ac:dyDescent="0.2">
      <c r="C704" s="206"/>
    </row>
    <row r="705" spans="3:3" ht="15.8" customHeight="1" x14ac:dyDescent="0.2">
      <c r="C705" s="206"/>
    </row>
    <row r="706" spans="3:3" ht="15.8" customHeight="1" x14ac:dyDescent="0.2">
      <c r="C706" s="206"/>
    </row>
    <row r="707" spans="3:3" ht="15.8" customHeight="1" x14ac:dyDescent="0.2">
      <c r="C707" s="206"/>
    </row>
    <row r="708" spans="3:3" ht="15.8" customHeight="1" x14ac:dyDescent="0.2">
      <c r="C708" s="206"/>
    </row>
    <row r="709" spans="3:3" ht="15.8" customHeight="1" x14ac:dyDescent="0.2">
      <c r="C709" s="206"/>
    </row>
    <row r="710" spans="3:3" ht="15.8" customHeight="1" x14ac:dyDescent="0.2">
      <c r="C710" s="206"/>
    </row>
    <row r="711" spans="3:3" ht="15.8" customHeight="1" x14ac:dyDescent="0.2">
      <c r="C711" s="206"/>
    </row>
    <row r="712" spans="3:3" ht="15.8" customHeight="1" x14ac:dyDescent="0.2">
      <c r="C712" s="206"/>
    </row>
    <row r="713" spans="3:3" ht="15.8" customHeight="1" x14ac:dyDescent="0.2">
      <c r="C713" s="206"/>
    </row>
    <row r="714" spans="3:3" ht="15.8" customHeight="1" x14ac:dyDescent="0.2">
      <c r="C714" s="206"/>
    </row>
    <row r="715" spans="3:3" ht="15.8" customHeight="1" x14ac:dyDescent="0.2">
      <c r="C715" s="206"/>
    </row>
    <row r="716" spans="3:3" ht="15.8" customHeight="1" x14ac:dyDescent="0.2">
      <c r="C716" s="206"/>
    </row>
    <row r="717" spans="3:3" ht="15.8" customHeight="1" x14ac:dyDescent="0.2">
      <c r="C717" s="206"/>
    </row>
    <row r="718" spans="3:3" ht="15.8" customHeight="1" x14ac:dyDescent="0.2">
      <c r="C718" s="206"/>
    </row>
    <row r="719" spans="3:3" ht="15.8" customHeight="1" x14ac:dyDescent="0.2">
      <c r="C719" s="206"/>
    </row>
    <row r="720" spans="3:3" ht="15.8" customHeight="1" x14ac:dyDescent="0.2">
      <c r="C720" s="206"/>
    </row>
    <row r="721" spans="3:3" ht="15.8" customHeight="1" x14ac:dyDescent="0.2">
      <c r="C721" s="206"/>
    </row>
    <row r="722" spans="3:3" ht="15.8" customHeight="1" x14ac:dyDescent="0.2">
      <c r="C722" s="206"/>
    </row>
    <row r="723" spans="3:3" ht="15.8" customHeight="1" x14ac:dyDescent="0.2">
      <c r="C723" s="206"/>
    </row>
    <row r="724" spans="3:3" ht="15.8" customHeight="1" x14ac:dyDescent="0.2">
      <c r="C724" s="206"/>
    </row>
    <row r="725" spans="3:3" ht="15.8" customHeight="1" x14ac:dyDescent="0.2">
      <c r="C725" s="206"/>
    </row>
    <row r="726" spans="3:3" ht="15.8" customHeight="1" x14ac:dyDescent="0.2">
      <c r="C726" s="206"/>
    </row>
    <row r="727" spans="3:3" ht="15.8" customHeight="1" x14ac:dyDescent="0.2">
      <c r="C727" s="206"/>
    </row>
    <row r="728" spans="3:3" ht="15.8" customHeight="1" x14ac:dyDescent="0.2">
      <c r="C728" s="206"/>
    </row>
    <row r="729" spans="3:3" ht="15.8" customHeight="1" x14ac:dyDescent="0.2">
      <c r="C729" s="206"/>
    </row>
    <row r="730" spans="3:3" ht="15.8" customHeight="1" x14ac:dyDescent="0.2">
      <c r="C730" s="206"/>
    </row>
    <row r="731" spans="3:3" ht="15.8" customHeight="1" x14ac:dyDescent="0.2">
      <c r="C731" s="206"/>
    </row>
    <row r="732" spans="3:3" ht="15.8" customHeight="1" x14ac:dyDescent="0.2">
      <c r="C732" s="206"/>
    </row>
    <row r="733" spans="3:3" ht="15.8" customHeight="1" x14ac:dyDescent="0.2">
      <c r="C733" s="206"/>
    </row>
    <row r="734" spans="3:3" ht="15.8" customHeight="1" x14ac:dyDescent="0.2">
      <c r="C734" s="206"/>
    </row>
    <row r="735" spans="3:3" ht="15.8" customHeight="1" x14ac:dyDescent="0.2">
      <c r="C735" s="206"/>
    </row>
    <row r="736" spans="3:3" ht="15.8" customHeight="1" x14ac:dyDescent="0.2">
      <c r="C736" s="206"/>
    </row>
    <row r="737" spans="3:3" ht="15.8" customHeight="1" x14ac:dyDescent="0.2">
      <c r="C737" s="206"/>
    </row>
    <row r="738" spans="3:3" ht="15.8" customHeight="1" x14ac:dyDescent="0.2">
      <c r="C738" s="206"/>
    </row>
    <row r="739" spans="3:3" ht="15.8" customHeight="1" x14ac:dyDescent="0.2">
      <c r="C739" s="206"/>
    </row>
    <row r="740" spans="3:3" ht="15.8" customHeight="1" x14ac:dyDescent="0.2">
      <c r="C740" s="206"/>
    </row>
    <row r="741" spans="3:3" ht="15.8" customHeight="1" x14ac:dyDescent="0.2">
      <c r="C741" s="206"/>
    </row>
    <row r="742" spans="3:3" ht="15.8" customHeight="1" x14ac:dyDescent="0.2">
      <c r="C742" s="206"/>
    </row>
    <row r="743" spans="3:3" ht="15.8" customHeight="1" x14ac:dyDescent="0.2">
      <c r="C743" s="206"/>
    </row>
    <row r="744" spans="3:3" ht="15.8" customHeight="1" x14ac:dyDescent="0.2">
      <c r="C744" s="206"/>
    </row>
    <row r="745" spans="3:3" ht="15.8" customHeight="1" x14ac:dyDescent="0.2">
      <c r="C745" s="206"/>
    </row>
    <row r="746" spans="3:3" ht="15.8" customHeight="1" x14ac:dyDescent="0.2">
      <c r="C746" s="206"/>
    </row>
    <row r="747" spans="3:3" ht="15.8" customHeight="1" x14ac:dyDescent="0.2">
      <c r="C747" s="206"/>
    </row>
    <row r="748" spans="3:3" ht="15.8" customHeight="1" x14ac:dyDescent="0.2">
      <c r="C748" s="206"/>
    </row>
    <row r="749" spans="3:3" ht="15.8" customHeight="1" x14ac:dyDescent="0.2">
      <c r="C749" s="206"/>
    </row>
    <row r="750" spans="3:3" ht="15.8" customHeight="1" x14ac:dyDescent="0.2">
      <c r="C750" s="206"/>
    </row>
    <row r="751" spans="3:3" ht="15.8" customHeight="1" x14ac:dyDescent="0.2">
      <c r="C751" s="206"/>
    </row>
    <row r="752" spans="3:3" ht="15.8" customHeight="1" x14ac:dyDescent="0.2">
      <c r="C752" s="206"/>
    </row>
    <row r="753" spans="3:3" ht="15.8" customHeight="1" x14ac:dyDescent="0.2">
      <c r="C753" s="206"/>
    </row>
    <row r="754" spans="3:3" ht="15.8" customHeight="1" x14ac:dyDescent="0.2">
      <c r="C754" s="206"/>
    </row>
    <row r="755" spans="3:3" ht="15.8" customHeight="1" x14ac:dyDescent="0.2">
      <c r="C755" s="206"/>
    </row>
    <row r="756" spans="3:3" ht="15.8" customHeight="1" x14ac:dyDescent="0.2">
      <c r="C756" s="206"/>
    </row>
    <row r="757" spans="3:3" ht="15.8" customHeight="1" x14ac:dyDescent="0.2">
      <c r="C757" s="206"/>
    </row>
    <row r="758" spans="3:3" ht="15.8" customHeight="1" x14ac:dyDescent="0.2">
      <c r="C758" s="206"/>
    </row>
    <row r="759" spans="3:3" ht="15.8" customHeight="1" x14ac:dyDescent="0.2">
      <c r="C759" s="206"/>
    </row>
    <row r="760" spans="3:3" ht="15.8" customHeight="1" x14ac:dyDescent="0.2">
      <c r="C760" s="206"/>
    </row>
    <row r="761" spans="3:3" ht="15.8" customHeight="1" x14ac:dyDescent="0.2">
      <c r="C761" s="206"/>
    </row>
    <row r="762" spans="3:3" ht="15.8" customHeight="1" x14ac:dyDescent="0.2">
      <c r="C762" s="206"/>
    </row>
    <row r="763" spans="3:3" ht="15.8" customHeight="1" x14ac:dyDescent="0.2">
      <c r="C763" s="206"/>
    </row>
    <row r="764" spans="3:3" ht="15.8" customHeight="1" x14ac:dyDescent="0.2">
      <c r="C764" s="206"/>
    </row>
    <row r="765" spans="3:3" ht="15.8" customHeight="1" x14ac:dyDescent="0.2">
      <c r="C765" s="206"/>
    </row>
    <row r="766" spans="3:3" ht="15.8" customHeight="1" x14ac:dyDescent="0.2">
      <c r="C766" s="206"/>
    </row>
    <row r="767" spans="3:3" ht="15.8" customHeight="1" x14ac:dyDescent="0.2">
      <c r="C767" s="206"/>
    </row>
    <row r="768" spans="3:3" ht="15.8" customHeight="1" x14ac:dyDescent="0.2">
      <c r="C768" s="206"/>
    </row>
    <row r="769" spans="3:3" ht="15.8" customHeight="1" x14ac:dyDescent="0.2">
      <c r="C769" s="206"/>
    </row>
    <row r="770" spans="3:3" ht="15.8" customHeight="1" x14ac:dyDescent="0.2">
      <c r="C770" s="206"/>
    </row>
    <row r="771" spans="3:3" ht="15.8" customHeight="1" x14ac:dyDescent="0.2">
      <c r="C771" s="206"/>
    </row>
    <row r="772" spans="3:3" ht="15.8" customHeight="1" x14ac:dyDescent="0.2">
      <c r="C772" s="206"/>
    </row>
    <row r="773" spans="3:3" ht="15.8" customHeight="1" x14ac:dyDescent="0.2">
      <c r="C773" s="206"/>
    </row>
    <row r="774" spans="3:3" ht="15.8" customHeight="1" x14ac:dyDescent="0.2">
      <c r="C774" s="206"/>
    </row>
    <row r="775" spans="3:3" ht="15.8" customHeight="1" x14ac:dyDescent="0.2">
      <c r="C775" s="206"/>
    </row>
    <row r="776" spans="3:3" ht="15.8" customHeight="1" x14ac:dyDescent="0.2">
      <c r="C776" s="206"/>
    </row>
    <row r="777" spans="3:3" ht="15.8" customHeight="1" x14ac:dyDescent="0.2">
      <c r="C777" s="206"/>
    </row>
    <row r="778" spans="3:3" ht="15.8" customHeight="1" x14ac:dyDescent="0.2">
      <c r="C778" s="206"/>
    </row>
    <row r="779" spans="3:3" ht="15.8" customHeight="1" x14ac:dyDescent="0.2">
      <c r="C779" s="206"/>
    </row>
    <row r="780" spans="3:3" ht="15.8" customHeight="1" x14ac:dyDescent="0.2">
      <c r="C780" s="206"/>
    </row>
    <row r="781" spans="3:3" ht="15.8" customHeight="1" x14ac:dyDescent="0.2">
      <c r="C781" s="206"/>
    </row>
    <row r="782" spans="3:3" ht="15.8" customHeight="1" x14ac:dyDescent="0.2">
      <c r="C782" s="206"/>
    </row>
    <row r="783" spans="3:3" ht="15.8" customHeight="1" x14ac:dyDescent="0.2">
      <c r="C783" s="206"/>
    </row>
    <row r="784" spans="3:3" ht="15.8" customHeight="1" x14ac:dyDescent="0.2">
      <c r="C784" s="206"/>
    </row>
    <row r="785" spans="3:3" ht="15.8" customHeight="1" x14ac:dyDescent="0.2">
      <c r="C785" s="206"/>
    </row>
    <row r="786" spans="3:3" ht="15.8" customHeight="1" x14ac:dyDescent="0.2">
      <c r="C786" s="206"/>
    </row>
    <row r="787" spans="3:3" ht="15.8" customHeight="1" x14ac:dyDescent="0.2">
      <c r="C787" s="206"/>
    </row>
    <row r="788" spans="3:3" ht="15.8" customHeight="1" x14ac:dyDescent="0.2">
      <c r="C788" s="206"/>
    </row>
    <row r="789" spans="3:3" ht="15.8" customHeight="1" x14ac:dyDescent="0.2">
      <c r="C789" s="206"/>
    </row>
    <row r="790" spans="3:3" ht="15.8" customHeight="1" x14ac:dyDescent="0.2">
      <c r="C790" s="206"/>
    </row>
    <row r="791" spans="3:3" ht="15.8" customHeight="1" x14ac:dyDescent="0.2">
      <c r="C791" s="206"/>
    </row>
    <row r="792" spans="3:3" ht="15.8" customHeight="1" x14ac:dyDescent="0.2">
      <c r="C792" s="206"/>
    </row>
    <row r="793" spans="3:3" ht="15.8" customHeight="1" x14ac:dyDescent="0.2">
      <c r="C793" s="206"/>
    </row>
    <row r="794" spans="3:3" ht="15.8" customHeight="1" x14ac:dyDescent="0.2">
      <c r="C794" s="206"/>
    </row>
    <row r="795" spans="3:3" ht="15.8" customHeight="1" x14ac:dyDescent="0.2">
      <c r="C795" s="206"/>
    </row>
    <row r="796" spans="3:3" ht="15.8" customHeight="1" x14ac:dyDescent="0.2">
      <c r="C796" s="206"/>
    </row>
    <row r="797" spans="3:3" ht="15.8" customHeight="1" x14ac:dyDescent="0.2">
      <c r="C797" s="206"/>
    </row>
    <row r="798" spans="3:3" ht="15.8" customHeight="1" x14ac:dyDescent="0.2">
      <c r="C798" s="206"/>
    </row>
    <row r="799" spans="3:3" ht="15.8" customHeight="1" x14ac:dyDescent="0.2">
      <c r="C799" s="206"/>
    </row>
    <row r="800" spans="3:3" ht="15.8" customHeight="1" x14ac:dyDescent="0.2">
      <c r="C800" s="206"/>
    </row>
    <row r="801" spans="3:3" ht="15.8" customHeight="1" x14ac:dyDescent="0.2">
      <c r="C801" s="206"/>
    </row>
    <row r="802" spans="3:3" ht="15.8" customHeight="1" x14ac:dyDescent="0.2">
      <c r="C802" s="206"/>
    </row>
    <row r="803" spans="3:3" ht="15.8" customHeight="1" x14ac:dyDescent="0.2">
      <c r="C803" s="206"/>
    </row>
    <row r="804" spans="3:3" ht="15.8" customHeight="1" x14ac:dyDescent="0.2">
      <c r="C804" s="206"/>
    </row>
    <row r="805" spans="3:3" ht="15.8" customHeight="1" x14ac:dyDescent="0.2">
      <c r="C805" s="206"/>
    </row>
    <row r="806" spans="3:3" ht="15.8" customHeight="1" x14ac:dyDescent="0.2">
      <c r="C806" s="206"/>
    </row>
    <row r="807" spans="3:3" ht="15.8" customHeight="1" x14ac:dyDescent="0.2">
      <c r="C807" s="206"/>
    </row>
    <row r="808" spans="3:3" ht="15.8" customHeight="1" x14ac:dyDescent="0.2">
      <c r="C808" s="206"/>
    </row>
    <row r="809" spans="3:3" ht="15.8" customHeight="1" x14ac:dyDescent="0.2">
      <c r="C809" s="206"/>
    </row>
    <row r="810" spans="3:3" ht="15.8" customHeight="1" x14ac:dyDescent="0.2">
      <c r="C810" s="206"/>
    </row>
    <row r="811" spans="3:3" ht="15.8" customHeight="1" x14ac:dyDescent="0.2">
      <c r="C811" s="206"/>
    </row>
    <row r="812" spans="3:3" ht="15.8" customHeight="1" x14ac:dyDescent="0.2">
      <c r="C812" s="206"/>
    </row>
    <row r="813" spans="3:3" ht="15.8" customHeight="1" x14ac:dyDescent="0.2">
      <c r="C813" s="206"/>
    </row>
    <row r="814" spans="3:3" ht="15.8" customHeight="1" x14ac:dyDescent="0.2">
      <c r="C814" s="206"/>
    </row>
    <row r="815" spans="3:3" ht="15.8" customHeight="1" x14ac:dyDescent="0.2">
      <c r="C815" s="206"/>
    </row>
    <row r="816" spans="3:3" ht="15.8" customHeight="1" x14ac:dyDescent="0.2">
      <c r="C816" s="206"/>
    </row>
    <row r="817" spans="3:3" ht="15.8" customHeight="1" x14ac:dyDescent="0.2">
      <c r="C817" s="206"/>
    </row>
    <row r="818" spans="3:3" ht="15.8" customHeight="1" x14ac:dyDescent="0.2">
      <c r="C818" s="206"/>
    </row>
    <row r="819" spans="3:3" ht="15.8" customHeight="1" x14ac:dyDescent="0.2">
      <c r="C819" s="206"/>
    </row>
    <row r="820" spans="3:3" ht="15.8" customHeight="1" x14ac:dyDescent="0.2">
      <c r="C820" s="206"/>
    </row>
    <row r="821" spans="3:3" ht="15.8" customHeight="1" x14ac:dyDescent="0.2">
      <c r="C821" s="206"/>
    </row>
    <row r="822" spans="3:3" ht="15.8" customHeight="1" x14ac:dyDescent="0.2">
      <c r="C822" s="206"/>
    </row>
    <row r="823" spans="3:3" ht="15.8" customHeight="1" x14ac:dyDescent="0.2">
      <c r="C823" s="206"/>
    </row>
    <row r="824" spans="3:3" ht="15.8" customHeight="1" x14ac:dyDescent="0.2">
      <c r="C824" s="206"/>
    </row>
    <row r="825" spans="3:3" ht="15.8" customHeight="1" x14ac:dyDescent="0.2">
      <c r="C825" s="206"/>
    </row>
    <row r="826" spans="3:3" ht="15.8" customHeight="1" x14ac:dyDescent="0.2">
      <c r="C826" s="206"/>
    </row>
    <row r="827" spans="3:3" ht="15.8" customHeight="1" x14ac:dyDescent="0.2">
      <c r="C827" s="206"/>
    </row>
    <row r="828" spans="3:3" ht="15.8" customHeight="1" x14ac:dyDescent="0.2">
      <c r="C828" s="206"/>
    </row>
    <row r="829" spans="3:3" ht="15.8" customHeight="1" x14ac:dyDescent="0.2">
      <c r="C829" s="206"/>
    </row>
    <row r="830" spans="3:3" ht="15.8" customHeight="1" x14ac:dyDescent="0.2">
      <c r="C830" s="206"/>
    </row>
    <row r="831" spans="3:3" ht="15.8" customHeight="1" x14ac:dyDescent="0.2">
      <c r="C831" s="206"/>
    </row>
    <row r="832" spans="3:3" ht="15.8" customHeight="1" x14ac:dyDescent="0.2">
      <c r="C832" s="206"/>
    </row>
    <row r="833" spans="3:3" ht="15.8" customHeight="1" x14ac:dyDescent="0.2">
      <c r="C833" s="206"/>
    </row>
    <row r="834" spans="3:3" ht="15.8" customHeight="1" x14ac:dyDescent="0.2">
      <c r="C834" s="206"/>
    </row>
    <row r="835" spans="3:3" ht="15.8" customHeight="1" x14ac:dyDescent="0.2">
      <c r="C835" s="206"/>
    </row>
    <row r="836" spans="3:3" ht="15.8" customHeight="1" x14ac:dyDescent="0.2">
      <c r="C836" s="206"/>
    </row>
    <row r="837" spans="3:3" ht="15.8" customHeight="1" x14ac:dyDescent="0.2">
      <c r="C837" s="206"/>
    </row>
    <row r="838" spans="3:3" ht="15.8" customHeight="1" x14ac:dyDescent="0.2">
      <c r="C838" s="206"/>
    </row>
    <row r="839" spans="3:3" ht="15.8" customHeight="1" x14ac:dyDescent="0.2">
      <c r="C839" s="206"/>
    </row>
    <row r="840" spans="3:3" ht="15.8" customHeight="1" x14ac:dyDescent="0.2">
      <c r="C840" s="206"/>
    </row>
    <row r="841" spans="3:3" ht="15.8" customHeight="1" x14ac:dyDescent="0.2">
      <c r="C841" s="206"/>
    </row>
    <row r="842" spans="3:3" ht="15.8" customHeight="1" x14ac:dyDescent="0.2">
      <c r="C842" s="206"/>
    </row>
    <row r="843" spans="3:3" ht="15.8" customHeight="1" x14ac:dyDescent="0.2">
      <c r="C843" s="206"/>
    </row>
    <row r="844" spans="3:3" ht="15.8" customHeight="1" x14ac:dyDescent="0.2">
      <c r="C844" s="206"/>
    </row>
    <row r="845" spans="3:3" ht="15.8" customHeight="1" x14ac:dyDescent="0.2">
      <c r="C845" s="206"/>
    </row>
    <row r="846" spans="3:3" ht="15.8" customHeight="1" x14ac:dyDescent="0.2">
      <c r="C846" s="206"/>
    </row>
    <row r="847" spans="3:3" ht="15.8" customHeight="1" x14ac:dyDescent="0.2">
      <c r="C847" s="206"/>
    </row>
    <row r="848" spans="3:3" ht="15.8" customHeight="1" x14ac:dyDescent="0.2">
      <c r="C848" s="206"/>
    </row>
    <row r="849" spans="3:3" ht="15.8" customHeight="1" x14ac:dyDescent="0.2">
      <c r="C849" s="206"/>
    </row>
    <row r="850" spans="3:3" ht="15.8" customHeight="1" x14ac:dyDescent="0.2">
      <c r="C850" s="206"/>
    </row>
    <row r="851" spans="3:3" ht="15.8" customHeight="1" x14ac:dyDescent="0.2">
      <c r="C851" s="206"/>
    </row>
    <row r="852" spans="3:3" ht="15.8" customHeight="1" x14ac:dyDescent="0.2">
      <c r="C852" s="206"/>
    </row>
    <row r="853" spans="3:3" ht="15.8" customHeight="1" x14ac:dyDescent="0.2">
      <c r="C853" s="206"/>
    </row>
    <row r="854" spans="3:3" ht="15.8" customHeight="1" x14ac:dyDescent="0.2">
      <c r="C854" s="206"/>
    </row>
    <row r="855" spans="3:3" ht="15.8" customHeight="1" x14ac:dyDescent="0.2">
      <c r="C855" s="206"/>
    </row>
    <row r="856" spans="3:3" ht="15.8" customHeight="1" x14ac:dyDescent="0.2">
      <c r="C856" s="206"/>
    </row>
    <row r="857" spans="3:3" ht="15.8" customHeight="1" x14ac:dyDescent="0.2">
      <c r="C857" s="206"/>
    </row>
    <row r="858" spans="3:3" ht="15.8" customHeight="1" x14ac:dyDescent="0.2">
      <c r="C858" s="206"/>
    </row>
    <row r="859" spans="3:3" ht="15.8" customHeight="1" x14ac:dyDescent="0.2">
      <c r="C859" s="206"/>
    </row>
    <row r="860" spans="3:3" ht="15.8" customHeight="1" x14ac:dyDescent="0.2">
      <c r="C860" s="206"/>
    </row>
    <row r="861" spans="3:3" ht="15.8" customHeight="1" x14ac:dyDescent="0.2">
      <c r="C861" s="206"/>
    </row>
    <row r="862" spans="3:3" ht="15.8" customHeight="1" x14ac:dyDescent="0.2">
      <c r="C862" s="206"/>
    </row>
    <row r="863" spans="3:3" ht="15.8" customHeight="1" x14ac:dyDescent="0.2">
      <c r="C863" s="206"/>
    </row>
    <row r="864" spans="3:3" ht="15.8" customHeight="1" x14ac:dyDescent="0.2">
      <c r="C864" s="206"/>
    </row>
    <row r="865" spans="3:3" ht="15.8" customHeight="1" x14ac:dyDescent="0.2">
      <c r="C865" s="206"/>
    </row>
    <row r="866" spans="3:3" ht="15.8" customHeight="1" x14ac:dyDescent="0.2">
      <c r="C866" s="206"/>
    </row>
    <row r="867" spans="3:3" ht="15.8" customHeight="1" x14ac:dyDescent="0.2">
      <c r="C867" s="206"/>
    </row>
    <row r="868" spans="3:3" ht="15.8" customHeight="1" x14ac:dyDescent="0.2">
      <c r="C868" s="206"/>
    </row>
    <row r="869" spans="3:3" ht="15.8" customHeight="1" x14ac:dyDescent="0.2">
      <c r="C869" s="206"/>
    </row>
    <row r="870" spans="3:3" ht="15.8" customHeight="1" x14ac:dyDescent="0.2">
      <c r="C870" s="206"/>
    </row>
    <row r="871" spans="3:3" ht="15.8" customHeight="1" x14ac:dyDescent="0.2">
      <c r="C871" s="206"/>
    </row>
    <row r="872" spans="3:3" ht="15.8" customHeight="1" x14ac:dyDescent="0.2">
      <c r="C872" s="206"/>
    </row>
    <row r="873" spans="3:3" ht="15.8" customHeight="1" x14ac:dyDescent="0.2">
      <c r="C873" s="206"/>
    </row>
    <row r="874" spans="3:3" ht="15.8" customHeight="1" x14ac:dyDescent="0.2">
      <c r="C874" s="206"/>
    </row>
    <row r="875" spans="3:3" ht="15.8" customHeight="1" x14ac:dyDescent="0.2">
      <c r="C875" s="206"/>
    </row>
    <row r="876" spans="3:3" ht="15.8" customHeight="1" x14ac:dyDescent="0.2">
      <c r="C876" s="206"/>
    </row>
    <row r="877" spans="3:3" ht="15.8" customHeight="1" x14ac:dyDescent="0.2">
      <c r="C877" s="206"/>
    </row>
    <row r="878" spans="3:3" ht="15.8" customHeight="1" x14ac:dyDescent="0.2">
      <c r="C878" s="206"/>
    </row>
    <row r="879" spans="3:3" ht="15.8" customHeight="1" x14ac:dyDescent="0.2">
      <c r="C879" s="206"/>
    </row>
    <row r="880" spans="3:3" ht="15.8" customHeight="1" x14ac:dyDescent="0.2">
      <c r="C880" s="206"/>
    </row>
    <row r="881" spans="3:3" ht="15.8" customHeight="1" x14ac:dyDescent="0.2">
      <c r="C881" s="206"/>
    </row>
    <row r="882" spans="3:3" ht="15.8" customHeight="1" x14ac:dyDescent="0.2">
      <c r="C882" s="206"/>
    </row>
    <row r="883" spans="3:3" ht="15.8" customHeight="1" x14ac:dyDescent="0.2">
      <c r="C883" s="206"/>
    </row>
    <row r="884" spans="3:3" ht="15.8" customHeight="1" x14ac:dyDescent="0.2">
      <c r="C884" s="206"/>
    </row>
    <row r="885" spans="3:3" ht="15.8" customHeight="1" x14ac:dyDescent="0.2">
      <c r="C885" s="206"/>
    </row>
    <row r="886" spans="3:3" ht="15.8" customHeight="1" x14ac:dyDescent="0.2">
      <c r="C886" s="206"/>
    </row>
    <row r="887" spans="3:3" ht="15.8" customHeight="1" x14ac:dyDescent="0.2">
      <c r="C887" s="206"/>
    </row>
    <row r="888" spans="3:3" ht="15.8" customHeight="1" x14ac:dyDescent="0.2">
      <c r="C888" s="206"/>
    </row>
    <row r="889" spans="3:3" ht="15.8" customHeight="1" x14ac:dyDescent="0.2">
      <c r="C889" s="206"/>
    </row>
    <row r="890" spans="3:3" ht="15.8" customHeight="1" x14ac:dyDescent="0.2">
      <c r="C890" s="206"/>
    </row>
    <row r="891" spans="3:3" ht="15.8" customHeight="1" x14ac:dyDescent="0.2">
      <c r="C891" s="206"/>
    </row>
    <row r="892" spans="3:3" ht="15.8" customHeight="1" x14ac:dyDescent="0.2">
      <c r="C892" s="206"/>
    </row>
    <row r="893" spans="3:3" ht="15.8" customHeight="1" x14ac:dyDescent="0.2">
      <c r="C893" s="206"/>
    </row>
    <row r="894" spans="3:3" ht="15.8" customHeight="1" x14ac:dyDescent="0.2">
      <c r="C894" s="206"/>
    </row>
    <row r="895" spans="3:3" ht="15.8" customHeight="1" x14ac:dyDescent="0.2">
      <c r="C895" s="206"/>
    </row>
    <row r="896" spans="3:3" ht="15.8" customHeight="1" x14ac:dyDescent="0.2">
      <c r="C896" s="206"/>
    </row>
    <row r="897" spans="3:3" ht="15.8" customHeight="1" x14ac:dyDescent="0.2">
      <c r="C897" s="206"/>
    </row>
    <row r="898" spans="3:3" ht="15.8" customHeight="1" x14ac:dyDescent="0.2">
      <c r="C898" s="206"/>
    </row>
    <row r="899" spans="3:3" ht="15.8" customHeight="1" x14ac:dyDescent="0.2">
      <c r="C899" s="206"/>
    </row>
    <row r="900" spans="3:3" ht="15.8" customHeight="1" x14ac:dyDescent="0.2">
      <c r="C900" s="206"/>
    </row>
    <row r="901" spans="3:3" ht="15.8" customHeight="1" x14ac:dyDescent="0.2">
      <c r="C901" s="206"/>
    </row>
    <row r="902" spans="3:3" ht="15.8" customHeight="1" x14ac:dyDescent="0.2">
      <c r="C902" s="206"/>
    </row>
    <row r="903" spans="3:3" ht="15.8" customHeight="1" x14ac:dyDescent="0.2">
      <c r="C903" s="206"/>
    </row>
    <row r="904" spans="3:3" ht="15.8" customHeight="1" x14ac:dyDescent="0.2">
      <c r="C904" s="206"/>
    </row>
    <row r="905" spans="3:3" ht="15.8" customHeight="1" x14ac:dyDescent="0.2">
      <c r="C905" s="206"/>
    </row>
    <row r="906" spans="3:3" ht="15.8" customHeight="1" x14ac:dyDescent="0.2">
      <c r="C906" s="206"/>
    </row>
    <row r="907" spans="3:3" ht="15.8" customHeight="1" x14ac:dyDescent="0.2">
      <c r="C907" s="206"/>
    </row>
    <row r="908" spans="3:3" ht="15.8" customHeight="1" x14ac:dyDescent="0.2">
      <c r="C908" s="206"/>
    </row>
    <row r="909" spans="3:3" ht="15.8" customHeight="1" x14ac:dyDescent="0.2">
      <c r="C909" s="206"/>
    </row>
    <row r="910" spans="3:3" ht="15.8" customHeight="1" x14ac:dyDescent="0.2">
      <c r="C910" s="206"/>
    </row>
    <row r="911" spans="3:3" ht="15.8" customHeight="1" x14ac:dyDescent="0.2">
      <c r="C911" s="206"/>
    </row>
    <row r="912" spans="3:3" ht="15.8" customHeight="1" x14ac:dyDescent="0.2">
      <c r="C912" s="206"/>
    </row>
    <row r="913" spans="3:3" ht="15.8" customHeight="1" x14ac:dyDescent="0.2">
      <c r="C913" s="206"/>
    </row>
    <row r="914" spans="3:3" ht="15.8" customHeight="1" x14ac:dyDescent="0.2">
      <c r="C914" s="206"/>
    </row>
    <row r="915" spans="3:3" ht="15.8" customHeight="1" x14ac:dyDescent="0.2">
      <c r="C915" s="206"/>
    </row>
    <row r="916" spans="3:3" ht="15.8" customHeight="1" x14ac:dyDescent="0.2">
      <c r="C916" s="206"/>
    </row>
    <row r="917" spans="3:3" ht="15.8" customHeight="1" x14ac:dyDescent="0.2">
      <c r="C917" s="206"/>
    </row>
    <row r="918" spans="3:3" ht="15.8" customHeight="1" x14ac:dyDescent="0.2">
      <c r="C918" s="206"/>
    </row>
    <row r="919" spans="3:3" ht="15.8" customHeight="1" x14ac:dyDescent="0.2">
      <c r="C919" s="206"/>
    </row>
    <row r="920" spans="3:3" ht="15.8" customHeight="1" x14ac:dyDescent="0.2">
      <c r="C920" s="206"/>
    </row>
    <row r="921" spans="3:3" ht="15.8" customHeight="1" x14ac:dyDescent="0.2">
      <c r="C921" s="206"/>
    </row>
    <row r="922" spans="3:3" ht="15.8" customHeight="1" x14ac:dyDescent="0.2">
      <c r="C922" s="206"/>
    </row>
    <row r="923" spans="3:3" ht="15.8" customHeight="1" x14ac:dyDescent="0.2">
      <c r="C923" s="206"/>
    </row>
    <row r="924" spans="3:3" ht="15.8" customHeight="1" x14ac:dyDescent="0.2">
      <c r="C924" s="206"/>
    </row>
    <row r="925" spans="3:3" ht="15.8" customHeight="1" x14ac:dyDescent="0.2">
      <c r="C925" s="206"/>
    </row>
    <row r="926" spans="3:3" ht="15.8" customHeight="1" x14ac:dyDescent="0.2">
      <c r="C926" s="206"/>
    </row>
    <row r="927" spans="3:3" ht="15.8" customHeight="1" x14ac:dyDescent="0.2">
      <c r="C927" s="206"/>
    </row>
    <row r="928" spans="3:3" ht="15.8" customHeight="1" x14ac:dyDescent="0.2">
      <c r="C928" s="206"/>
    </row>
    <row r="929" spans="3:3" ht="15.8" customHeight="1" x14ac:dyDescent="0.2">
      <c r="C929" s="206"/>
    </row>
    <row r="930" spans="3:3" ht="15.8" customHeight="1" x14ac:dyDescent="0.2">
      <c r="C930" s="206"/>
    </row>
    <row r="931" spans="3:3" ht="15.8" customHeight="1" x14ac:dyDescent="0.2">
      <c r="C931" s="206"/>
    </row>
    <row r="932" spans="3:3" ht="15.8" customHeight="1" x14ac:dyDescent="0.2">
      <c r="C932" s="206"/>
    </row>
    <row r="933" spans="3:3" ht="15.8" customHeight="1" x14ac:dyDescent="0.2">
      <c r="C933" s="206"/>
    </row>
    <row r="934" spans="3:3" ht="15.8" customHeight="1" x14ac:dyDescent="0.2">
      <c r="C934" s="206"/>
    </row>
    <row r="935" spans="3:3" ht="15.8" customHeight="1" x14ac:dyDescent="0.2">
      <c r="C935" s="206"/>
    </row>
    <row r="936" spans="3:3" ht="15.8" customHeight="1" x14ac:dyDescent="0.2">
      <c r="C936" s="206"/>
    </row>
    <row r="937" spans="3:3" ht="15.8" customHeight="1" x14ac:dyDescent="0.2">
      <c r="C937" s="206"/>
    </row>
    <row r="938" spans="3:3" ht="15.8" customHeight="1" x14ac:dyDescent="0.2">
      <c r="C938" s="206"/>
    </row>
    <row r="939" spans="3:3" ht="15.8" customHeight="1" x14ac:dyDescent="0.2">
      <c r="C939" s="206"/>
    </row>
    <row r="940" spans="3:3" ht="15.8" customHeight="1" x14ac:dyDescent="0.2">
      <c r="C940" s="206"/>
    </row>
    <row r="941" spans="3:3" ht="15.8" customHeight="1" x14ac:dyDescent="0.2">
      <c r="C941" s="206"/>
    </row>
    <row r="942" spans="3:3" ht="15.8" customHeight="1" x14ac:dyDescent="0.2">
      <c r="C942" s="206"/>
    </row>
    <row r="943" spans="3:3" ht="15.8" customHeight="1" x14ac:dyDescent="0.2">
      <c r="C943" s="206"/>
    </row>
    <row r="944" spans="3:3" ht="15.8" customHeight="1" x14ac:dyDescent="0.2">
      <c r="C944" s="206"/>
    </row>
    <row r="945" spans="3:3" ht="15.8" customHeight="1" x14ac:dyDescent="0.2">
      <c r="C945" s="206"/>
    </row>
    <row r="946" spans="3:3" ht="15.8" customHeight="1" x14ac:dyDescent="0.2">
      <c r="C946" s="206"/>
    </row>
    <row r="947" spans="3:3" ht="15.8" customHeight="1" x14ac:dyDescent="0.2">
      <c r="C947" s="206"/>
    </row>
    <row r="948" spans="3:3" ht="15.8" customHeight="1" x14ac:dyDescent="0.2">
      <c r="C948" s="206"/>
    </row>
    <row r="949" spans="3:3" ht="15.8" customHeight="1" x14ac:dyDescent="0.2">
      <c r="C949" s="206"/>
    </row>
    <row r="950" spans="3:3" ht="15.8" customHeight="1" x14ac:dyDescent="0.2">
      <c r="C950" s="206"/>
    </row>
    <row r="951" spans="3:3" ht="15.8" customHeight="1" x14ac:dyDescent="0.2">
      <c r="C951" s="206"/>
    </row>
    <row r="952" spans="3:3" ht="15.8" customHeight="1" x14ac:dyDescent="0.2">
      <c r="C952" s="206"/>
    </row>
    <row r="953" spans="3:3" ht="15.8" customHeight="1" x14ac:dyDescent="0.2">
      <c r="C953" s="206"/>
    </row>
    <row r="954" spans="3:3" ht="15.8" customHeight="1" x14ac:dyDescent="0.2">
      <c r="C954" s="206"/>
    </row>
    <row r="955" spans="3:3" ht="15.8" customHeight="1" x14ac:dyDescent="0.2">
      <c r="C955" s="206"/>
    </row>
    <row r="956" spans="3:3" ht="15.8" customHeight="1" x14ac:dyDescent="0.2">
      <c r="C956" s="206"/>
    </row>
    <row r="957" spans="3:3" ht="15.8" customHeight="1" x14ac:dyDescent="0.2">
      <c r="C957" s="206"/>
    </row>
    <row r="958" spans="3:3" ht="15.8" customHeight="1" x14ac:dyDescent="0.2">
      <c r="C958" s="206"/>
    </row>
    <row r="959" spans="3:3" ht="15.8" customHeight="1" x14ac:dyDescent="0.2">
      <c r="C959" s="206"/>
    </row>
    <row r="960" spans="3:3" ht="15.8" customHeight="1" x14ac:dyDescent="0.2">
      <c r="C960" s="206"/>
    </row>
    <row r="961" spans="3:3" ht="15.8" customHeight="1" x14ac:dyDescent="0.2">
      <c r="C961" s="206"/>
    </row>
    <row r="962" spans="3:3" ht="15.8" customHeight="1" x14ac:dyDescent="0.2">
      <c r="C962" s="206"/>
    </row>
    <row r="963" spans="3:3" ht="15.8" customHeight="1" x14ac:dyDescent="0.2">
      <c r="C963" s="206"/>
    </row>
    <row r="964" spans="3:3" ht="15.8" customHeight="1" x14ac:dyDescent="0.2">
      <c r="C964" s="206"/>
    </row>
    <row r="965" spans="3:3" ht="15.8" customHeight="1" x14ac:dyDescent="0.2">
      <c r="C965" s="206"/>
    </row>
    <row r="966" spans="3:3" ht="15.8" customHeight="1" x14ac:dyDescent="0.2">
      <c r="C966" s="206"/>
    </row>
    <row r="967" spans="3:3" ht="15.8" customHeight="1" x14ac:dyDescent="0.2">
      <c r="C967" s="206"/>
    </row>
    <row r="968" spans="3:3" ht="15.8" customHeight="1" x14ac:dyDescent="0.2">
      <c r="C968" s="206"/>
    </row>
    <row r="969" spans="3:3" ht="15.8" customHeight="1" x14ac:dyDescent="0.2">
      <c r="C969" s="206"/>
    </row>
    <row r="970" spans="3:3" ht="15.8" customHeight="1" x14ac:dyDescent="0.2">
      <c r="C970" s="206"/>
    </row>
    <row r="971" spans="3:3" ht="15.8" customHeight="1" x14ac:dyDescent="0.2">
      <c r="C971" s="206"/>
    </row>
    <row r="972" spans="3:3" ht="15.8" customHeight="1" x14ac:dyDescent="0.2">
      <c r="C972" s="206"/>
    </row>
    <row r="973" spans="3:3" ht="15.8" customHeight="1" x14ac:dyDescent="0.2">
      <c r="C973" s="206"/>
    </row>
    <row r="974" spans="3:3" ht="15.8" customHeight="1" x14ac:dyDescent="0.2">
      <c r="C974" s="206"/>
    </row>
    <row r="975" spans="3:3" ht="15.8" customHeight="1" x14ac:dyDescent="0.2">
      <c r="C975" s="206"/>
    </row>
    <row r="976" spans="3:3" ht="15.8" customHeight="1" x14ac:dyDescent="0.2">
      <c r="C976" s="206"/>
    </row>
    <row r="977" spans="3:3" ht="15.8" customHeight="1" x14ac:dyDescent="0.2">
      <c r="C977" s="206"/>
    </row>
    <row r="978" spans="3:3" ht="15.8" customHeight="1" x14ac:dyDescent="0.2">
      <c r="C978" s="206"/>
    </row>
    <row r="979" spans="3:3" ht="15.8" customHeight="1" x14ac:dyDescent="0.2">
      <c r="C979" s="206"/>
    </row>
    <row r="980" spans="3:3" ht="15.8" customHeight="1" x14ac:dyDescent="0.2">
      <c r="C980" s="206"/>
    </row>
    <row r="981" spans="3:3" ht="15.8" customHeight="1" x14ac:dyDescent="0.2">
      <c r="C981" s="206"/>
    </row>
    <row r="982" spans="3:3" ht="15.8" customHeight="1" x14ac:dyDescent="0.2">
      <c r="C982" s="206"/>
    </row>
    <row r="983" spans="3:3" ht="15.8" customHeight="1" x14ac:dyDescent="0.2">
      <c r="C983" s="206"/>
    </row>
    <row r="984" spans="3:3" ht="15.8" customHeight="1" x14ac:dyDescent="0.2">
      <c r="C984" s="206"/>
    </row>
    <row r="985" spans="3:3" ht="15.8" customHeight="1" x14ac:dyDescent="0.2">
      <c r="C985" s="206"/>
    </row>
    <row r="986" spans="3:3" ht="15.8" customHeight="1" x14ac:dyDescent="0.2">
      <c r="C986" s="206"/>
    </row>
    <row r="987" spans="3:3" ht="15.8" customHeight="1" x14ac:dyDescent="0.2">
      <c r="C987" s="206"/>
    </row>
    <row r="988" spans="3:3" ht="15.8" customHeight="1" x14ac:dyDescent="0.2">
      <c r="C988" s="206"/>
    </row>
    <row r="989" spans="3:3" ht="15.8"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375" defaultRowHeight="14.95" customHeight="1" x14ac:dyDescent="0.2"/>
  <cols>
    <col min="1" max="1" width="4.375" style="48" customWidth="1"/>
    <col min="2" max="2" width="9.25" style="48" customWidth="1"/>
    <col min="3" max="3" width="110.75" style="48" customWidth="1"/>
    <col min="4" max="4" width="2.625" style="48" hidden="1" customWidth="1"/>
    <col min="5" max="5" width="3.875" style="48" hidden="1" customWidth="1"/>
    <col min="6" max="6" width="1.875" style="48" hidden="1" customWidth="1"/>
    <col min="7" max="7" width="5.875" style="48" hidden="1" customWidth="1"/>
    <col min="8" max="8" width="2.875" style="48" hidden="1" customWidth="1"/>
    <col min="9" max="9" width="9.125" style="48" hidden="1" customWidth="1"/>
    <col min="10" max="10" width="26.875" style="48" hidden="1" customWidth="1"/>
    <col min="11" max="11" width="8.75" style="48" hidden="1" customWidth="1"/>
    <col min="12" max="14" width="2.875" style="48" hidden="1" customWidth="1"/>
    <col min="15" max="15" width="5.25" style="48" hidden="1" customWidth="1"/>
    <col min="16" max="16" width="15.75" style="48" hidden="1" customWidth="1"/>
    <col min="17" max="21" width="14.375" style="48" customWidth="1"/>
    <col min="22" max="16384" width="14.37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49999999999997"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9097</v>
      </c>
      <c r="P3" s="71"/>
    </row>
    <row r="4" spans="1:16" ht="19.5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3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349999999999994"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099999999999994"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099999999999994"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1"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1.95"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1.7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4.9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4.9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4.9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4.9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4.9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4.9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4.9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4.9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4.9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4.9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4.9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4.9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4.9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4.9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4.9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4.9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4.9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4.9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4.9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4.9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4.9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4.9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4.9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4.9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4.9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4.9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4.9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4.9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4.9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4.9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4.9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4.9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4.9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4.9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4.9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4.9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4.9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4.9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4.9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4.9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4.9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4.9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4.9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4.9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4.9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4.9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4.9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4.9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4.9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4.9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4.9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4.9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4.9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4.9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4.9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4.9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4.9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4.9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4.9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4.9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4.9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4.9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4.9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4.9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4.9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4.9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4.9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4.9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4.9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4.9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4.9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4.9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4.9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4.9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4.9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4.9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4.9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4.9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4.9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4.9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4.9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4.9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4.9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4.9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4.9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4.9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4.9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4.9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4.9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4.9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4.9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4.9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4.9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4.9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4.9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4.9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4.9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4.9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4.9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4.9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4.9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4.9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4.9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4.9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4.9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4.9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4.9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4.9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4.9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4.9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4.9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4.9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4.9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4.9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4.9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4.9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4.9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4.9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4.9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4.9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4.9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4.9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4.9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4.9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4.9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4.9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4.9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4.9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4.9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4.9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4.9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4.9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4.9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4.9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4.9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4.9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4.9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4.9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4.9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1"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1"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99999999999997"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1"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1"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1"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1"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1"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1"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3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1"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00000000000003"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8"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8"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1"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350000000000001"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350000000000001"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1"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1"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1"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1"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1"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1"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0.95"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1"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1"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1"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1"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1"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1"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1"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1"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1"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1"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1"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1"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1"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1"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1"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1"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1"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1"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0.95"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1"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1"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1"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1"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1"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99999999999997"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1"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1"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1"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1"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1"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2.95000000000000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1"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1"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1"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1"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1"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1"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1"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1"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1"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1"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1"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1"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1"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1"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1"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1"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1"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1"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1"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1"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1"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1"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1"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1"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1"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1"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1"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1"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1"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1"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1"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1"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2.95000000000000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1"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1"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1"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1"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1"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1"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1"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1"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1"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1"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1"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1"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1.95"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1"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1.95"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1"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1"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9" x14ac:dyDescent="0.2">
      <c r="A319" s="121"/>
      <c r="B319" s="122"/>
      <c r="C319" s="83"/>
      <c r="D319" s="123"/>
      <c r="E319" s="71"/>
      <c r="F319" s="71"/>
      <c r="G319" s="71"/>
      <c r="H319" s="71"/>
      <c r="I319" s="71"/>
      <c r="J319" s="71"/>
      <c r="K319" s="71"/>
      <c r="L319" s="71"/>
      <c r="M319" s="71"/>
      <c r="N319" s="71"/>
      <c r="O319" s="71"/>
      <c r="P319" s="71"/>
    </row>
    <row r="320" spans="1:16" ht="12.9"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8" customHeight="1" x14ac:dyDescent="0.2"/>
    <row r="1020" spans="1:16" ht="15.8" customHeight="1" x14ac:dyDescent="0.2"/>
    <row r="1021" spans="1:16" ht="15.8" customHeight="1" x14ac:dyDescent="0.2"/>
    <row r="1022" spans="1:16" ht="15.8" customHeight="1" x14ac:dyDescent="0.2"/>
    <row r="1023" spans="1:16" ht="15.8" customHeight="1" x14ac:dyDescent="0.2"/>
    <row r="1024" spans="1:16" ht="15.8" customHeight="1" x14ac:dyDescent="0.2"/>
    <row r="1025" ht="15.8" customHeight="1" x14ac:dyDescent="0.2"/>
    <row r="1026" ht="15.8" customHeight="1" x14ac:dyDescent="0.2"/>
    <row r="1027" ht="15.8" customHeight="1" x14ac:dyDescent="0.2"/>
    <row r="1028" ht="15.8" customHeight="1" x14ac:dyDescent="0.2"/>
    <row r="1029" ht="15.8" customHeight="1" x14ac:dyDescent="0.2"/>
    <row r="1030" ht="15.8" customHeight="1" x14ac:dyDescent="0.2"/>
    <row r="1031" ht="15.8" customHeight="1" x14ac:dyDescent="0.2"/>
    <row r="1032" ht="15.8" customHeight="1" x14ac:dyDescent="0.2"/>
    <row r="1033" ht="15.8" customHeight="1" x14ac:dyDescent="0.2"/>
    <row r="1034" ht="15.8" customHeight="1" x14ac:dyDescent="0.2"/>
    <row r="1035" ht="15.8" customHeight="1" x14ac:dyDescent="0.2"/>
    <row r="1036" ht="15.8" customHeight="1" x14ac:dyDescent="0.2"/>
    <row r="1037" ht="15.8" customHeight="1" x14ac:dyDescent="0.2"/>
    <row r="1038" ht="15.8" customHeight="1" x14ac:dyDescent="0.2"/>
    <row r="1039" ht="15.8" customHeight="1" x14ac:dyDescent="0.2"/>
    <row r="1040" ht="15.8" customHeight="1" x14ac:dyDescent="0.2"/>
    <row r="1041" ht="15.8" customHeight="1" x14ac:dyDescent="0.2"/>
    <row r="1042" ht="15.8" customHeight="1" x14ac:dyDescent="0.2"/>
    <row r="1043" ht="15.8" customHeight="1" x14ac:dyDescent="0.2"/>
    <row r="1044" ht="15.8" customHeight="1" x14ac:dyDescent="0.2"/>
    <row r="1045" ht="15.8" customHeight="1" x14ac:dyDescent="0.2"/>
    <row r="1046" ht="15.8" customHeight="1" x14ac:dyDescent="0.2"/>
    <row r="1047" ht="15.8" customHeight="1" x14ac:dyDescent="0.2"/>
    <row r="1048" ht="15.8" customHeight="1" x14ac:dyDescent="0.2"/>
    <row r="1049" ht="15.8" customHeight="1" x14ac:dyDescent="0.2"/>
    <row r="1050" ht="15.8" customHeight="1" x14ac:dyDescent="0.2"/>
    <row r="1051" ht="15.8" customHeight="1" x14ac:dyDescent="0.2"/>
    <row r="1052" ht="15.8" customHeight="1" x14ac:dyDescent="0.2"/>
    <row r="1053" ht="15.8" customHeight="1" x14ac:dyDescent="0.2"/>
    <row r="1054" ht="15.8" customHeight="1" x14ac:dyDescent="0.2"/>
    <row r="1055" ht="15.8" customHeight="1" x14ac:dyDescent="0.2"/>
    <row r="1056" ht="15.8" customHeight="1" x14ac:dyDescent="0.2"/>
    <row r="1057" ht="15.8" customHeight="1" x14ac:dyDescent="0.2"/>
    <row r="1058" ht="15.8" customHeight="1" x14ac:dyDescent="0.2"/>
    <row r="1059" ht="15.8" customHeight="1" x14ac:dyDescent="0.2"/>
    <row r="1060" ht="15.8" customHeight="1" x14ac:dyDescent="0.2"/>
    <row r="1061" ht="15.8" customHeight="1" x14ac:dyDescent="0.2"/>
    <row r="1062" ht="15.8" customHeight="1" x14ac:dyDescent="0.2"/>
    <row r="1063" ht="15.8" customHeight="1" x14ac:dyDescent="0.2"/>
    <row r="1064" ht="15.8" customHeight="1" x14ac:dyDescent="0.2"/>
    <row r="1065" ht="15.8" customHeight="1" x14ac:dyDescent="0.2"/>
    <row r="1066" ht="15.8" customHeight="1" x14ac:dyDescent="0.2"/>
    <row r="1067" ht="15.8" customHeight="1" x14ac:dyDescent="0.2"/>
    <row r="1068" ht="15.8" customHeight="1" x14ac:dyDescent="0.2"/>
    <row r="1069" ht="15.8" customHeight="1" x14ac:dyDescent="0.2"/>
    <row r="1070" ht="15.8" customHeight="1" x14ac:dyDescent="0.2"/>
    <row r="1071" ht="15.8" customHeight="1" x14ac:dyDescent="0.2"/>
    <row r="1072" ht="15.8" customHeight="1" x14ac:dyDescent="0.2"/>
    <row r="1073" ht="15.8" customHeight="1" x14ac:dyDescent="0.2"/>
    <row r="1074" ht="15.8" customHeight="1" x14ac:dyDescent="0.2"/>
    <row r="1075" ht="15.8" customHeight="1" x14ac:dyDescent="0.2"/>
    <row r="1076" ht="15.8" customHeight="1" x14ac:dyDescent="0.2"/>
    <row r="1077" ht="15.8" customHeight="1" x14ac:dyDescent="0.2"/>
    <row r="1078" ht="15.8" customHeight="1" x14ac:dyDescent="0.2"/>
    <row r="1079" ht="15.8" customHeight="1" x14ac:dyDescent="0.2"/>
    <row r="1080" ht="15.8" customHeight="1" x14ac:dyDescent="0.2"/>
    <row r="1081" ht="15.8" customHeight="1" x14ac:dyDescent="0.2"/>
    <row r="1082" ht="15.8" customHeight="1" x14ac:dyDescent="0.2"/>
    <row r="1083" ht="15.8" customHeight="1" x14ac:dyDescent="0.2"/>
    <row r="1084" ht="15.8" customHeight="1" x14ac:dyDescent="0.2"/>
    <row r="1085" ht="15.8" customHeight="1" x14ac:dyDescent="0.2"/>
    <row r="1086" ht="15.8" customHeight="1" x14ac:dyDescent="0.2"/>
    <row r="1087" ht="15.8" customHeight="1" x14ac:dyDescent="0.2"/>
    <row r="1088" ht="15.8" customHeight="1" x14ac:dyDescent="0.2"/>
    <row r="1089" ht="15.8" customHeight="1" x14ac:dyDescent="0.2"/>
    <row r="1090" ht="15.8" customHeight="1" x14ac:dyDescent="0.2"/>
    <row r="1091" ht="15.8" customHeight="1" x14ac:dyDescent="0.2"/>
    <row r="1092" ht="15.8" customHeight="1" x14ac:dyDescent="0.2"/>
    <row r="1093" ht="15.8" customHeight="1" x14ac:dyDescent="0.2"/>
    <row r="1094" ht="15.8" customHeight="1" x14ac:dyDescent="0.2"/>
    <row r="1095" ht="15.8" customHeight="1" x14ac:dyDescent="0.2"/>
    <row r="1096" ht="15.8" customHeight="1" x14ac:dyDescent="0.2"/>
    <row r="1097" ht="15.8" customHeight="1" x14ac:dyDescent="0.2"/>
    <row r="1098" ht="15.8" customHeight="1" x14ac:dyDescent="0.2"/>
    <row r="1099" ht="15.8" customHeight="1" x14ac:dyDescent="0.2"/>
    <row r="1100" ht="15.8" customHeight="1" x14ac:dyDescent="0.2"/>
    <row r="1101" ht="15.8" customHeight="1" x14ac:dyDescent="0.2"/>
    <row r="1102" ht="15.8" customHeight="1" x14ac:dyDescent="0.2"/>
    <row r="1103" ht="15.8" customHeight="1" x14ac:dyDescent="0.2"/>
    <row r="1104" ht="15.8" customHeight="1" x14ac:dyDescent="0.2"/>
    <row r="1105" ht="15.8" customHeight="1" x14ac:dyDescent="0.2"/>
    <row r="1106" ht="15.8" customHeight="1" x14ac:dyDescent="0.2"/>
    <row r="1107" ht="15.8" customHeight="1" x14ac:dyDescent="0.2"/>
    <row r="1108" ht="15.8" customHeight="1" x14ac:dyDescent="0.2"/>
    <row r="1109" ht="15.8" customHeight="1" x14ac:dyDescent="0.2"/>
    <row r="1110" ht="15.8" customHeight="1" x14ac:dyDescent="0.2"/>
    <row r="1111" ht="15.8" customHeight="1" x14ac:dyDescent="0.2"/>
    <row r="1112" ht="15.8" customHeight="1" x14ac:dyDescent="0.2"/>
    <row r="1113" ht="15.8" customHeight="1" x14ac:dyDescent="0.2"/>
    <row r="1114" ht="15.8" customHeight="1" x14ac:dyDescent="0.2"/>
    <row r="1115" ht="15.8" customHeight="1" x14ac:dyDescent="0.2"/>
    <row r="1116" ht="15.8" customHeight="1" x14ac:dyDescent="0.2"/>
    <row r="1117" ht="15.8" customHeight="1" x14ac:dyDescent="0.2"/>
    <row r="1118" ht="15.8" customHeight="1" x14ac:dyDescent="0.2"/>
    <row r="1119" ht="15.8" customHeight="1" x14ac:dyDescent="0.2"/>
    <row r="1120" ht="15.8" customHeight="1" x14ac:dyDescent="0.2"/>
    <row r="1121" ht="15.8" customHeight="1" x14ac:dyDescent="0.2"/>
    <row r="1122" ht="15.8" customHeight="1" x14ac:dyDescent="0.2"/>
    <row r="1123" ht="15.8" customHeight="1" x14ac:dyDescent="0.2"/>
    <row r="1124" ht="15.8" customHeight="1" x14ac:dyDescent="0.2"/>
    <row r="1125" ht="15.8" customHeight="1" x14ac:dyDescent="0.2"/>
    <row r="1126" ht="15.8" customHeight="1" x14ac:dyDescent="0.2"/>
    <row r="1127" ht="15.8" customHeight="1" x14ac:dyDescent="0.2"/>
    <row r="1128" ht="15.8" customHeight="1" x14ac:dyDescent="0.2"/>
    <row r="1129" ht="15.8" customHeight="1" x14ac:dyDescent="0.2"/>
    <row r="1130" ht="15.8" customHeight="1" x14ac:dyDescent="0.2"/>
    <row r="1131" ht="15.8" customHeight="1" x14ac:dyDescent="0.2"/>
    <row r="1132" ht="15.8" customHeight="1" x14ac:dyDescent="0.2"/>
    <row r="1133" ht="15.8" customHeight="1" x14ac:dyDescent="0.2"/>
    <row r="1134" ht="15.8" customHeight="1" x14ac:dyDescent="0.2"/>
    <row r="1135" ht="15.8" customHeight="1" x14ac:dyDescent="0.2"/>
    <row r="1136" ht="15.8" customHeight="1" x14ac:dyDescent="0.2"/>
    <row r="1137" ht="15.8" customHeight="1" x14ac:dyDescent="0.2"/>
    <row r="1138" ht="15.8" customHeight="1" x14ac:dyDescent="0.2"/>
    <row r="1139" ht="15.8" customHeight="1" x14ac:dyDescent="0.2"/>
    <row r="1140" ht="15.8" customHeight="1" x14ac:dyDescent="0.2"/>
    <row r="1141" ht="15.8" customHeight="1" x14ac:dyDescent="0.2"/>
    <row r="1142" ht="15.8" customHeight="1" x14ac:dyDescent="0.2"/>
    <row r="1143" ht="15.8" customHeight="1" x14ac:dyDescent="0.2"/>
    <row r="1144" ht="15.8" customHeight="1" x14ac:dyDescent="0.2"/>
    <row r="1145" ht="15.8" customHeight="1" x14ac:dyDescent="0.2"/>
    <row r="1146" ht="15.8" customHeight="1" x14ac:dyDescent="0.2"/>
    <row r="1147" ht="15.8" customHeight="1" x14ac:dyDescent="0.2"/>
    <row r="1148" ht="15.8" customHeight="1" x14ac:dyDescent="0.2"/>
    <row r="1149" ht="15.8" customHeight="1" x14ac:dyDescent="0.2"/>
    <row r="1150" ht="15.8" customHeight="1" x14ac:dyDescent="0.2"/>
    <row r="1151" ht="15.8" customHeight="1" x14ac:dyDescent="0.2"/>
    <row r="1152" ht="15.8" customHeight="1" x14ac:dyDescent="0.2"/>
    <row r="1153" ht="15.8" customHeight="1" x14ac:dyDescent="0.2"/>
    <row r="1154" ht="15.8" customHeight="1" x14ac:dyDescent="0.2"/>
    <row r="1155" ht="15.8" customHeight="1" x14ac:dyDescent="0.2"/>
    <row r="1156" ht="15.8" customHeight="1" x14ac:dyDescent="0.2"/>
    <row r="1157" ht="15.8" customHeight="1" x14ac:dyDescent="0.2"/>
    <row r="1158" ht="15.8" customHeight="1" x14ac:dyDescent="0.2"/>
    <row r="1159" ht="15.8" customHeight="1" x14ac:dyDescent="0.2"/>
    <row r="1160" ht="15.8" customHeight="1" x14ac:dyDescent="0.2"/>
    <row r="1161" ht="15.8" customHeight="1" x14ac:dyDescent="0.2"/>
    <row r="1162" ht="15.8" customHeight="1" x14ac:dyDescent="0.2"/>
    <row r="1163" ht="15.8" customHeight="1" x14ac:dyDescent="0.2"/>
    <row r="1164" ht="15.8" customHeight="1" x14ac:dyDescent="0.2"/>
    <row r="1165" ht="15.8" customHeight="1" x14ac:dyDescent="0.2"/>
    <row r="1166" ht="15.8" customHeight="1" x14ac:dyDescent="0.2"/>
    <row r="1167" ht="15.8" customHeight="1" x14ac:dyDescent="0.2"/>
    <row r="1168" ht="15.8" customHeight="1" x14ac:dyDescent="0.2"/>
    <row r="1169" ht="15.8" customHeight="1" x14ac:dyDescent="0.2"/>
    <row r="1170" ht="15.8" customHeight="1" x14ac:dyDescent="0.2"/>
    <row r="1171" ht="15.8" customHeight="1" x14ac:dyDescent="0.2"/>
    <row r="1172" ht="15.8" customHeight="1" x14ac:dyDescent="0.2"/>
    <row r="1173" ht="15.8" customHeight="1" x14ac:dyDescent="0.2"/>
    <row r="1174" ht="15.8" customHeight="1" x14ac:dyDescent="0.2"/>
    <row r="1175" ht="15.8" customHeight="1" x14ac:dyDescent="0.2"/>
    <row r="1176" ht="15.8" customHeight="1" x14ac:dyDescent="0.2"/>
    <row r="1177" ht="15.8" customHeight="1" x14ac:dyDescent="0.2"/>
    <row r="1178" ht="15.8" customHeight="1" x14ac:dyDescent="0.2"/>
    <row r="1179" ht="15.8" customHeight="1" x14ac:dyDescent="0.2"/>
    <row r="1180" ht="15.8" customHeight="1" x14ac:dyDescent="0.2"/>
    <row r="1181" ht="15.8" customHeight="1" x14ac:dyDescent="0.2"/>
    <row r="1182" ht="15.8" customHeight="1" x14ac:dyDescent="0.2"/>
    <row r="1183" ht="15.8" customHeight="1" x14ac:dyDescent="0.2"/>
    <row r="1184" ht="15.8" customHeight="1" x14ac:dyDescent="0.2"/>
    <row r="1185" ht="15.8" customHeight="1" x14ac:dyDescent="0.2"/>
    <row r="1186" ht="15.8" customHeight="1" x14ac:dyDescent="0.2"/>
    <row r="1187" ht="15.8" customHeight="1" x14ac:dyDescent="0.2"/>
    <row r="1188" ht="15.8" customHeight="1" x14ac:dyDescent="0.2"/>
    <row r="1189" ht="15.8" customHeight="1" x14ac:dyDescent="0.2"/>
    <row r="1190" ht="15.8" customHeight="1" x14ac:dyDescent="0.2"/>
    <row r="1191" ht="15.8" customHeight="1" x14ac:dyDescent="0.2"/>
    <row r="1192" ht="15.8" customHeight="1" x14ac:dyDescent="0.2"/>
    <row r="1193" ht="15.8" customHeight="1" x14ac:dyDescent="0.2"/>
    <row r="1194" ht="15.8" customHeight="1" x14ac:dyDescent="0.2"/>
    <row r="1195" ht="15.8" customHeight="1" x14ac:dyDescent="0.2"/>
    <row r="1196" ht="15.8" customHeight="1" x14ac:dyDescent="0.2"/>
    <row r="1197" ht="15.8" customHeight="1" x14ac:dyDescent="0.2"/>
    <row r="1198" ht="15.8" customHeight="1" x14ac:dyDescent="0.2"/>
    <row r="1199" ht="15.8" customHeight="1" x14ac:dyDescent="0.2"/>
    <row r="1200" ht="15.8" customHeight="1" x14ac:dyDescent="0.2"/>
    <row r="1201" ht="15.8" customHeight="1" x14ac:dyDescent="0.2"/>
    <row r="1202" ht="15.8" customHeight="1" x14ac:dyDescent="0.2"/>
    <row r="1203" ht="15.8" customHeight="1" x14ac:dyDescent="0.2"/>
    <row r="1204" ht="15.8" customHeight="1" x14ac:dyDescent="0.2"/>
    <row r="1205" ht="15.8" customHeight="1" x14ac:dyDescent="0.2"/>
    <row r="1206" ht="15.8" customHeight="1" x14ac:dyDescent="0.2"/>
    <row r="1207" ht="15.8" customHeight="1" x14ac:dyDescent="0.2"/>
    <row r="1208" ht="15.8" customHeight="1" x14ac:dyDescent="0.2"/>
    <row r="1209" ht="15.8" customHeight="1" x14ac:dyDescent="0.2"/>
    <row r="1210" ht="15.8" customHeight="1" x14ac:dyDescent="0.2"/>
    <row r="1211" ht="15.8" customHeight="1" x14ac:dyDescent="0.2"/>
    <row r="1212" ht="15.8" customHeight="1" x14ac:dyDescent="0.2"/>
    <row r="1213" ht="15.8" customHeight="1" x14ac:dyDescent="0.2"/>
    <row r="1214" ht="15.8" customHeight="1" x14ac:dyDescent="0.2"/>
    <row r="1215" ht="15.8" customHeight="1" x14ac:dyDescent="0.2"/>
    <row r="1216" ht="15.8" customHeight="1" x14ac:dyDescent="0.2"/>
    <row r="1217" ht="15.8" customHeight="1" x14ac:dyDescent="0.2"/>
    <row r="1218" ht="15.8" customHeight="1" x14ac:dyDescent="0.2"/>
    <row r="1219" ht="15.8" customHeight="1" x14ac:dyDescent="0.2"/>
    <row r="1220" ht="15.8" customHeight="1" x14ac:dyDescent="0.2"/>
    <row r="1221" ht="15.8" customHeight="1" x14ac:dyDescent="0.2"/>
    <row r="1222" ht="15.8" customHeight="1" x14ac:dyDescent="0.2"/>
    <row r="1223" ht="15.8" customHeight="1" x14ac:dyDescent="0.2"/>
    <row r="1224" ht="15.8" customHeight="1" x14ac:dyDescent="0.2"/>
    <row r="1225" ht="15.8" customHeight="1" x14ac:dyDescent="0.2"/>
    <row r="1226" ht="15.8" customHeight="1" x14ac:dyDescent="0.2"/>
    <row r="1227" ht="15.8" customHeight="1" x14ac:dyDescent="0.2"/>
    <row r="1228" ht="15.8" customHeight="1" x14ac:dyDescent="0.2"/>
    <row r="1229" ht="15.8" customHeight="1" x14ac:dyDescent="0.2"/>
    <row r="1230" ht="15.8" customHeight="1" x14ac:dyDescent="0.2"/>
    <row r="1231" ht="15.8" customHeight="1" x14ac:dyDescent="0.2"/>
    <row r="1232" ht="15.8" customHeight="1" x14ac:dyDescent="0.2"/>
    <row r="1233" ht="15.8" customHeight="1" x14ac:dyDescent="0.2"/>
    <row r="1234" ht="15.8" customHeight="1" x14ac:dyDescent="0.2"/>
    <row r="1235" ht="15.8" customHeight="1" x14ac:dyDescent="0.2"/>
    <row r="1236" ht="15.8" customHeight="1" x14ac:dyDescent="0.2"/>
    <row r="1237" ht="15.8" customHeight="1" x14ac:dyDescent="0.2"/>
    <row r="1238" ht="15.8" customHeight="1" x14ac:dyDescent="0.2"/>
    <row r="1239" ht="15.8" customHeight="1" x14ac:dyDescent="0.2"/>
    <row r="1240" ht="15.8" customHeight="1" x14ac:dyDescent="0.2"/>
    <row r="1241" ht="15.8" customHeight="1" x14ac:dyDescent="0.2"/>
    <row r="1242" ht="15.8" customHeight="1" x14ac:dyDescent="0.2"/>
    <row r="1243" ht="15.8" customHeight="1" x14ac:dyDescent="0.2"/>
    <row r="1244" ht="15.8" customHeight="1" x14ac:dyDescent="0.2"/>
    <row r="1245" ht="15.8" customHeight="1" x14ac:dyDescent="0.2"/>
    <row r="1246" ht="15.8" customHeight="1" x14ac:dyDescent="0.2"/>
    <row r="1247" ht="15.8" customHeight="1" x14ac:dyDescent="0.2"/>
    <row r="1248" ht="15.8" customHeight="1" x14ac:dyDescent="0.2"/>
    <row r="1249" ht="15.8" customHeight="1" x14ac:dyDescent="0.2"/>
    <row r="1250" ht="15.8" customHeight="1" x14ac:dyDescent="0.2"/>
    <row r="1251" ht="15.8" customHeight="1" x14ac:dyDescent="0.2"/>
    <row r="1252" ht="15.8" customHeight="1" x14ac:dyDescent="0.2"/>
    <row r="1253" ht="15.8" customHeight="1" x14ac:dyDescent="0.2"/>
    <row r="1254" ht="15.8" customHeight="1" x14ac:dyDescent="0.2"/>
    <row r="1255" ht="15.8" customHeight="1" x14ac:dyDescent="0.2"/>
    <row r="1256" ht="15.8" customHeight="1" x14ac:dyDescent="0.2"/>
    <row r="1257" ht="15.8" customHeight="1" x14ac:dyDescent="0.2"/>
    <row r="1258" ht="15.8" customHeight="1" x14ac:dyDescent="0.2"/>
    <row r="1259" ht="15.8" customHeight="1" x14ac:dyDescent="0.2"/>
    <row r="1260" ht="15.8" customHeight="1" x14ac:dyDescent="0.2"/>
    <row r="1261" ht="15.8" customHeight="1" x14ac:dyDescent="0.2"/>
    <row r="1262" ht="15.8" customHeight="1" x14ac:dyDescent="0.2"/>
    <row r="1263" ht="15.8" customHeight="1" x14ac:dyDescent="0.2"/>
    <row r="1264" ht="15.8" customHeight="1" x14ac:dyDescent="0.2"/>
    <row r="1265" ht="15.8" customHeight="1" x14ac:dyDescent="0.2"/>
    <row r="1266" ht="15.8" customHeight="1" x14ac:dyDescent="0.2"/>
    <row r="1267" ht="15.8" customHeight="1" x14ac:dyDescent="0.2"/>
    <row r="1268" ht="15.8" customHeight="1" x14ac:dyDescent="0.2"/>
    <row r="1269" ht="15.8" customHeight="1" x14ac:dyDescent="0.2"/>
    <row r="1270" ht="15.8" customHeight="1" x14ac:dyDescent="0.2"/>
    <row r="1271" ht="15.8" customHeight="1" x14ac:dyDescent="0.2"/>
    <row r="1272" ht="15.8" customHeight="1" x14ac:dyDescent="0.2"/>
    <row r="1273" ht="15.8" customHeight="1" x14ac:dyDescent="0.2"/>
    <row r="1274" ht="15.8" customHeight="1" x14ac:dyDescent="0.2"/>
    <row r="1275" ht="15.8" customHeight="1" x14ac:dyDescent="0.2"/>
    <row r="1276" ht="15.8" customHeight="1" x14ac:dyDescent="0.2"/>
    <row r="1277" ht="15.8" customHeight="1" x14ac:dyDescent="0.2"/>
    <row r="1278" ht="15.8" customHeight="1" x14ac:dyDescent="0.2"/>
    <row r="1279" ht="15.8" customHeight="1" x14ac:dyDescent="0.2"/>
    <row r="1280" ht="15.8" customHeight="1" x14ac:dyDescent="0.2"/>
    <row r="1281" ht="15.8" customHeight="1" x14ac:dyDescent="0.2"/>
    <row r="1282" ht="15.8" customHeight="1" x14ac:dyDescent="0.2"/>
    <row r="1283" ht="15.8" customHeight="1" x14ac:dyDescent="0.2"/>
    <row r="1284" ht="15.8" customHeight="1" x14ac:dyDescent="0.2"/>
    <row r="1285" ht="15.8" customHeight="1" x14ac:dyDescent="0.2"/>
    <row r="1286" ht="15.8" customHeight="1" x14ac:dyDescent="0.2"/>
    <row r="1287" ht="15.8" customHeight="1" x14ac:dyDescent="0.2"/>
    <row r="1288" ht="15.8" customHeight="1" x14ac:dyDescent="0.2"/>
    <row r="1289" ht="15.8" customHeight="1" x14ac:dyDescent="0.2"/>
    <row r="1290" ht="15.8" customHeight="1" x14ac:dyDescent="0.2"/>
    <row r="1291" ht="15.8" customHeight="1" x14ac:dyDescent="0.2"/>
    <row r="1292" ht="15.8" customHeight="1" x14ac:dyDescent="0.2"/>
    <row r="1293" ht="15.8" customHeight="1" x14ac:dyDescent="0.2"/>
    <row r="1294" ht="15.8" customHeight="1" x14ac:dyDescent="0.2"/>
    <row r="1295" ht="15.8" customHeight="1" x14ac:dyDescent="0.2"/>
    <row r="1296" ht="15.8" customHeight="1" x14ac:dyDescent="0.2"/>
    <row r="1297" ht="15.8" customHeight="1" x14ac:dyDescent="0.2"/>
    <row r="1298" ht="15.8" customHeight="1" x14ac:dyDescent="0.2"/>
    <row r="1299" ht="15.8" customHeight="1" x14ac:dyDescent="0.2"/>
    <row r="1300" ht="15.8" customHeight="1" x14ac:dyDescent="0.2"/>
    <row r="1301" ht="15.8" customHeight="1" x14ac:dyDescent="0.2"/>
    <row r="1302" ht="15.8" customHeight="1" x14ac:dyDescent="0.2"/>
    <row r="1303" ht="15.8" customHeight="1" x14ac:dyDescent="0.2"/>
    <row r="1304" ht="15.8" customHeight="1" x14ac:dyDescent="0.2"/>
    <row r="1305" ht="15.8" customHeight="1" x14ac:dyDescent="0.2"/>
    <row r="1306" ht="15.8" customHeight="1" x14ac:dyDescent="0.2"/>
    <row r="1307" ht="15.8" customHeight="1" x14ac:dyDescent="0.2"/>
    <row r="1308" ht="15.8" customHeight="1" x14ac:dyDescent="0.2"/>
    <row r="1309" ht="15.8" customHeight="1" x14ac:dyDescent="0.2"/>
    <row r="1310" ht="15.8" customHeight="1" x14ac:dyDescent="0.2"/>
    <row r="1311" ht="15.8" customHeight="1" x14ac:dyDescent="0.2"/>
    <row r="1312" ht="15.8" customHeight="1" x14ac:dyDescent="0.2"/>
    <row r="1313" ht="15.8" customHeight="1" x14ac:dyDescent="0.2"/>
    <row r="1314" ht="15.8" customHeight="1" x14ac:dyDescent="0.2"/>
    <row r="1315" ht="15.8" customHeight="1" x14ac:dyDescent="0.2"/>
    <row r="1316" ht="15.8" customHeight="1" x14ac:dyDescent="0.2"/>
    <row r="1317" ht="15.8" customHeight="1" x14ac:dyDescent="0.2"/>
    <row r="1318" ht="15.8" customHeight="1" x14ac:dyDescent="0.2"/>
    <row r="1319" ht="15.8" customHeight="1" x14ac:dyDescent="0.2"/>
    <row r="1320" ht="15.8" customHeight="1" x14ac:dyDescent="0.2"/>
    <row r="1321" ht="15.8" customHeight="1" x14ac:dyDescent="0.2"/>
    <row r="1322" ht="15.8" customHeight="1" x14ac:dyDescent="0.2"/>
    <row r="1323" ht="15.8" customHeight="1" x14ac:dyDescent="0.2"/>
    <row r="1324" ht="15.8" customHeight="1" x14ac:dyDescent="0.2"/>
    <row r="1325" ht="15.8" customHeight="1" x14ac:dyDescent="0.2"/>
    <row r="1326" ht="15.8" customHeight="1" x14ac:dyDescent="0.2"/>
    <row r="1327" ht="15.8" customHeight="1" x14ac:dyDescent="0.2"/>
    <row r="1328" ht="15.8" customHeight="1" x14ac:dyDescent="0.2"/>
    <row r="1329" ht="15.8" customHeight="1" x14ac:dyDescent="0.2"/>
    <row r="1330" ht="15.8" customHeight="1" x14ac:dyDescent="0.2"/>
    <row r="1331" ht="15.8" customHeight="1" x14ac:dyDescent="0.2"/>
    <row r="1332" ht="15.8" customHeight="1" x14ac:dyDescent="0.2"/>
    <row r="1333" ht="15.8" customHeight="1" x14ac:dyDescent="0.2"/>
    <row r="1334" ht="15.8" customHeight="1" x14ac:dyDescent="0.2"/>
    <row r="1335" ht="15.8" customHeight="1" x14ac:dyDescent="0.2"/>
    <row r="1336" ht="15.8" customHeight="1" x14ac:dyDescent="0.2"/>
    <row r="1337" ht="15.8" customHeight="1" x14ac:dyDescent="0.2"/>
    <row r="1338" ht="15.8" customHeight="1" x14ac:dyDescent="0.2"/>
    <row r="1339" ht="15.8" customHeight="1" x14ac:dyDescent="0.2"/>
    <row r="1340" ht="15.8" customHeight="1" x14ac:dyDescent="0.2"/>
    <row r="1341" ht="15.8" customHeight="1" x14ac:dyDescent="0.2"/>
    <row r="1342" ht="15.8" customHeight="1" x14ac:dyDescent="0.2"/>
    <row r="1343" ht="15.8" customHeight="1" x14ac:dyDescent="0.2"/>
    <row r="1344" ht="15.8" customHeight="1" x14ac:dyDescent="0.2"/>
    <row r="1345" ht="15.8" customHeight="1" x14ac:dyDescent="0.2"/>
    <row r="1346" ht="15.8" customHeight="1" x14ac:dyDescent="0.2"/>
    <row r="1347" ht="15.8" customHeight="1" x14ac:dyDescent="0.2"/>
    <row r="1348" ht="15.8" customHeight="1" x14ac:dyDescent="0.2"/>
    <row r="1349" ht="15.8" customHeight="1" x14ac:dyDescent="0.2"/>
    <row r="1350" ht="15.8" customHeight="1" x14ac:dyDescent="0.2"/>
    <row r="1351" ht="15.8" customHeight="1" x14ac:dyDescent="0.2"/>
    <row r="1352" ht="15.8" customHeight="1" x14ac:dyDescent="0.2"/>
    <row r="1353" ht="15.8" customHeight="1" x14ac:dyDescent="0.2"/>
    <row r="1354" ht="15.8" customHeight="1" x14ac:dyDescent="0.2"/>
    <row r="1355" ht="15.8" customHeight="1" x14ac:dyDescent="0.2"/>
    <row r="1356" ht="15.8" customHeight="1" x14ac:dyDescent="0.2"/>
    <row r="1357" ht="15.8" customHeight="1" x14ac:dyDescent="0.2"/>
    <row r="1358" ht="15.8" customHeight="1" x14ac:dyDescent="0.2"/>
    <row r="1359" ht="15.8" customHeight="1" x14ac:dyDescent="0.2"/>
    <row r="1360" ht="15.8" customHeight="1" x14ac:dyDescent="0.2"/>
    <row r="1361" ht="15.8" customHeight="1" x14ac:dyDescent="0.2"/>
    <row r="1362" ht="15.8" customHeight="1" x14ac:dyDescent="0.2"/>
    <row r="1363" ht="15.8" customHeight="1" x14ac:dyDescent="0.2"/>
    <row r="1364" ht="15.8" customHeight="1" x14ac:dyDescent="0.2"/>
    <row r="1365" ht="15.8" customHeight="1" x14ac:dyDescent="0.2"/>
    <row r="1366" ht="15.8" customHeight="1" x14ac:dyDescent="0.2"/>
    <row r="1367" ht="15.8" customHeight="1" x14ac:dyDescent="0.2"/>
    <row r="1368" ht="15.8" customHeight="1" x14ac:dyDescent="0.2"/>
    <row r="1369" ht="15.8" customHeight="1" x14ac:dyDescent="0.2"/>
    <row r="1370" ht="15.8" customHeight="1" x14ac:dyDescent="0.2"/>
    <row r="1371" ht="15.8" customHeight="1" x14ac:dyDescent="0.2"/>
    <row r="1372" ht="15.8" customHeight="1" x14ac:dyDescent="0.2"/>
    <row r="1373" ht="15.8" customHeight="1" x14ac:dyDescent="0.2"/>
    <row r="1374" ht="15.8" customHeight="1" x14ac:dyDescent="0.2"/>
    <row r="1375" ht="15.8" customHeight="1" x14ac:dyDescent="0.2"/>
    <row r="1376" ht="15.8" customHeight="1" x14ac:dyDescent="0.2"/>
    <row r="1377" ht="15.8" customHeight="1" x14ac:dyDescent="0.2"/>
    <row r="1378" ht="15.8" customHeight="1" x14ac:dyDescent="0.2"/>
    <row r="1379" ht="15.8" customHeight="1" x14ac:dyDescent="0.2"/>
    <row r="1380" ht="15.8" customHeight="1" x14ac:dyDescent="0.2"/>
    <row r="1381" ht="15.8" customHeight="1" x14ac:dyDescent="0.2"/>
    <row r="1382" ht="15.8" customHeight="1" x14ac:dyDescent="0.2"/>
    <row r="1383" ht="15.8" customHeight="1" x14ac:dyDescent="0.2"/>
    <row r="1384" ht="15.8" customHeight="1" x14ac:dyDescent="0.2"/>
    <row r="1385" ht="15.8" customHeight="1" x14ac:dyDescent="0.2"/>
    <row r="1386" ht="15.8" customHeight="1" x14ac:dyDescent="0.2"/>
    <row r="1387" ht="15.8" customHeight="1" x14ac:dyDescent="0.2"/>
    <row r="1388" ht="15.8" customHeight="1" x14ac:dyDescent="0.2"/>
    <row r="1389" ht="15.8" customHeight="1" x14ac:dyDescent="0.2"/>
    <row r="1390" ht="15.8" customHeight="1" x14ac:dyDescent="0.2"/>
    <row r="1391" ht="15.8" customHeight="1" x14ac:dyDescent="0.2"/>
    <row r="1392" ht="15.8" customHeight="1" x14ac:dyDescent="0.2"/>
    <row r="1393" ht="15.8" customHeight="1" x14ac:dyDescent="0.2"/>
    <row r="1394" ht="15.8" customHeight="1" x14ac:dyDescent="0.2"/>
    <row r="1395" ht="15.8" customHeight="1" x14ac:dyDescent="0.2"/>
    <row r="1396" ht="15.8" customHeight="1" x14ac:dyDescent="0.2"/>
    <row r="1397" ht="15.8" customHeight="1" x14ac:dyDescent="0.2"/>
    <row r="1398" ht="15.8" customHeight="1" x14ac:dyDescent="0.2"/>
    <row r="1399" ht="15.8" customHeight="1" x14ac:dyDescent="0.2"/>
    <row r="1400" ht="15.8" customHeight="1" x14ac:dyDescent="0.2"/>
    <row r="1401" ht="15.8" customHeight="1" x14ac:dyDescent="0.2"/>
    <row r="1402" ht="15.8" customHeight="1" x14ac:dyDescent="0.2"/>
    <row r="1403" ht="15.8" customHeight="1" x14ac:dyDescent="0.2"/>
    <row r="1404" ht="15.8" customHeight="1" x14ac:dyDescent="0.2"/>
    <row r="1405" ht="15.8" customHeight="1" x14ac:dyDescent="0.2"/>
    <row r="1406" ht="15.8" customHeight="1" x14ac:dyDescent="0.2"/>
    <row r="1407" ht="15.8" customHeight="1" x14ac:dyDescent="0.2"/>
    <row r="1408" ht="15.8" customHeight="1" x14ac:dyDescent="0.2"/>
    <row r="1409" ht="15.8" customHeight="1" x14ac:dyDescent="0.2"/>
    <row r="1410" ht="15.8" customHeight="1" x14ac:dyDescent="0.2"/>
    <row r="1411" ht="15.8" customHeight="1" x14ac:dyDescent="0.2"/>
    <row r="1412" ht="15.8" customHeight="1" x14ac:dyDescent="0.2"/>
    <row r="1413" ht="15.8" customHeight="1" x14ac:dyDescent="0.2"/>
    <row r="1414" ht="15.8" customHeight="1" x14ac:dyDescent="0.2"/>
    <row r="1415" ht="15.8" customHeight="1" x14ac:dyDescent="0.2"/>
    <row r="1416" ht="15.8" customHeight="1" x14ac:dyDescent="0.2"/>
    <row r="1417" ht="15.8" customHeight="1" x14ac:dyDescent="0.2"/>
    <row r="1418" ht="15.8" customHeight="1" x14ac:dyDescent="0.2"/>
    <row r="1419" ht="15.8" customHeight="1" x14ac:dyDescent="0.2"/>
    <row r="1420" ht="15.8" customHeight="1" x14ac:dyDescent="0.2"/>
    <row r="1421" ht="15.8" customHeight="1" x14ac:dyDescent="0.2"/>
    <row r="1422" ht="15.8" customHeight="1" x14ac:dyDescent="0.2"/>
    <row r="1423" ht="15.8" customHeight="1" x14ac:dyDescent="0.2"/>
    <row r="1424" ht="15.8" customHeight="1" x14ac:dyDescent="0.2"/>
    <row r="1425" ht="15.8" customHeight="1" x14ac:dyDescent="0.2"/>
    <row r="1426" ht="15.8" customHeight="1" x14ac:dyDescent="0.2"/>
    <row r="1427" ht="15.8" customHeight="1" x14ac:dyDescent="0.2"/>
    <row r="1428" ht="15.8" customHeight="1" x14ac:dyDescent="0.2"/>
    <row r="1429" ht="15.8" customHeight="1" x14ac:dyDescent="0.2"/>
    <row r="1430" ht="15.8" customHeight="1" x14ac:dyDescent="0.2"/>
    <row r="1431" ht="15.8" customHeight="1" x14ac:dyDescent="0.2"/>
    <row r="1432" ht="15.8" customHeight="1" x14ac:dyDescent="0.2"/>
    <row r="1433" ht="15.8" customHeight="1" x14ac:dyDescent="0.2"/>
    <row r="1434" ht="15.8" customHeight="1" x14ac:dyDescent="0.2"/>
    <row r="1435" ht="15.8" customHeight="1" x14ac:dyDescent="0.2"/>
    <row r="1436" ht="15.8" customHeight="1" x14ac:dyDescent="0.2"/>
    <row r="1437" ht="15.8" customHeight="1" x14ac:dyDescent="0.2"/>
    <row r="1438" ht="15.8" customHeight="1" x14ac:dyDescent="0.2"/>
    <row r="1439" ht="15.8" customHeight="1" x14ac:dyDescent="0.2"/>
    <row r="1440" ht="15.8" customHeight="1" x14ac:dyDescent="0.2"/>
    <row r="1441" spans="10:12" ht="15.8" customHeight="1" x14ac:dyDescent="0.2"/>
    <row r="1442" spans="10:12" ht="15.8" customHeight="1" x14ac:dyDescent="0.2"/>
    <row r="1443" spans="10:12" ht="15.8" customHeight="1" x14ac:dyDescent="0.2"/>
    <row r="1444" spans="10:12" ht="15.8" customHeight="1" x14ac:dyDescent="0.2"/>
    <row r="1445" spans="10:12" ht="15.8" customHeight="1" x14ac:dyDescent="0.2"/>
    <row r="1446" spans="10:12" ht="15.8" customHeight="1" x14ac:dyDescent="0.2"/>
    <row r="1447" spans="10:12" ht="15.8" customHeight="1" x14ac:dyDescent="0.2"/>
    <row r="1448" spans="10:12" ht="14.95" customHeight="1" x14ac:dyDescent="0.2">
      <c r="J1448" s="47">
        <f>IF(AND(C1448=0,D1448),1,0)</f>
        <v>1</v>
      </c>
      <c r="L1448" s="47">
        <f>IF(C1448&lt;&gt;0,1,0)</f>
        <v>0</v>
      </c>
    </row>
    <row r="1449" spans="10:12" ht="14.95" customHeight="1" x14ac:dyDescent="0.2">
      <c r="J1449" s="48" t="s">
        <v>3318</v>
      </c>
    </row>
    <row r="1450" spans="10:12" ht="15.8" customHeight="1" x14ac:dyDescent="0.2"/>
    <row r="1451" spans="10:12" ht="14.95" customHeight="1" x14ac:dyDescent="0.2">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375" defaultRowHeight="14.95" customHeight="1" x14ac:dyDescent="0.2"/>
  <cols>
    <col min="1" max="1" width="10.75" customWidth="1"/>
    <col min="2" max="3" width="45.75" customWidth="1"/>
    <col min="4" max="17" width="8" customWidth="1"/>
  </cols>
  <sheetData>
    <row r="1" spans="1:17" ht="37.549999999999997" customHeight="1" x14ac:dyDescent="0.2">
      <c r="A1" s="378" t="s">
        <v>3319</v>
      </c>
      <c r="B1" s="378"/>
      <c r="C1" s="378"/>
    </row>
    <row r="2" spans="1:17" ht="32.950000000000003" customHeight="1" x14ac:dyDescent="0.2">
      <c r="A2" s="379" t="s">
        <v>3320</v>
      </c>
      <c r="B2" s="380"/>
      <c r="C2" s="377"/>
      <c r="D2" s="4"/>
      <c r="E2" s="4"/>
      <c r="F2" s="4"/>
      <c r="G2" s="4"/>
      <c r="H2" s="4"/>
      <c r="I2" s="4"/>
      <c r="J2" s="4"/>
      <c r="K2" s="4"/>
      <c r="L2" s="4"/>
      <c r="M2" s="4"/>
      <c r="N2" s="4"/>
      <c r="O2" s="4"/>
      <c r="P2" s="4"/>
      <c r="Q2" s="4"/>
    </row>
    <row r="3" spans="1:17" ht="18.7" customHeight="1" x14ac:dyDescent="0.2">
      <c r="A3" s="304" t="s">
        <v>3321</v>
      </c>
      <c r="B3" s="381" t="s">
        <v>3322</v>
      </c>
      <c r="C3" s="377"/>
      <c r="D3" s="4"/>
      <c r="E3" s="4"/>
      <c r="F3" s="4"/>
      <c r="G3" s="4"/>
      <c r="H3" s="4"/>
      <c r="I3" s="4"/>
      <c r="J3" s="4"/>
      <c r="K3" s="4"/>
      <c r="L3" s="4"/>
      <c r="M3" s="4"/>
      <c r="N3" s="4"/>
      <c r="O3" s="4"/>
      <c r="P3" s="4"/>
      <c r="Q3" s="4"/>
    </row>
    <row r="4" spans="1:17" ht="37.549999999999997" hidden="1" customHeight="1" x14ac:dyDescent="0.2">
      <c r="A4" s="305" t="s">
        <v>3323</v>
      </c>
      <c r="B4" s="376" t="s">
        <v>3324</v>
      </c>
      <c r="C4" s="377"/>
      <c r="D4" s="4"/>
      <c r="E4" s="4"/>
      <c r="F4" s="4"/>
      <c r="G4" s="4"/>
      <c r="H4" s="4"/>
      <c r="I4" s="4"/>
      <c r="J4" s="4"/>
      <c r="K4" s="4"/>
      <c r="L4" s="4"/>
      <c r="M4" s="4"/>
      <c r="N4" s="4"/>
      <c r="O4" s="4"/>
      <c r="P4" s="4"/>
      <c r="Q4" s="4"/>
    </row>
    <row r="5" spans="1:17" ht="48.1" hidden="1" customHeight="1" x14ac:dyDescent="0.2">
      <c r="A5" s="305" t="s">
        <v>3323</v>
      </c>
      <c r="B5" s="376" t="s">
        <v>3325</v>
      </c>
      <c r="C5" s="377"/>
      <c r="D5" s="4"/>
      <c r="E5" s="4"/>
      <c r="F5" s="4"/>
      <c r="G5" s="4"/>
      <c r="H5" s="4"/>
      <c r="I5" s="4"/>
      <c r="J5" s="4"/>
      <c r="K5" s="4"/>
      <c r="L5" s="4"/>
      <c r="M5" s="4"/>
      <c r="N5" s="4"/>
      <c r="O5" s="4"/>
      <c r="P5" s="4"/>
      <c r="Q5" s="4"/>
    </row>
    <row r="6" spans="1:17" ht="59.3" hidden="1" customHeight="1" x14ac:dyDescent="0.2">
      <c r="A6" s="305" t="s">
        <v>3323</v>
      </c>
      <c r="B6" s="376" t="s">
        <v>3326</v>
      </c>
      <c r="C6" s="377"/>
      <c r="D6" s="4"/>
      <c r="E6" s="4"/>
      <c r="F6" s="4"/>
      <c r="G6" s="4"/>
      <c r="H6" s="4"/>
      <c r="I6" s="4"/>
      <c r="J6" s="4"/>
      <c r="K6" s="4"/>
      <c r="L6" s="4"/>
      <c r="M6" s="4"/>
      <c r="N6" s="4"/>
      <c r="O6" s="4"/>
      <c r="P6" s="4"/>
      <c r="Q6" s="4"/>
    </row>
    <row r="7" spans="1:17" ht="48.1" hidden="1" customHeight="1" x14ac:dyDescent="0.2">
      <c r="A7" s="305" t="s">
        <v>3327</v>
      </c>
      <c r="B7" s="376" t="s">
        <v>3328</v>
      </c>
      <c r="C7" s="377"/>
      <c r="D7" s="4"/>
      <c r="E7" s="4"/>
      <c r="F7" s="4"/>
      <c r="G7" s="4"/>
      <c r="H7" s="4"/>
      <c r="I7" s="4"/>
      <c r="J7" s="4"/>
      <c r="K7" s="4"/>
      <c r="L7" s="4"/>
      <c r="M7" s="4"/>
      <c r="N7" s="4"/>
      <c r="O7" s="4"/>
      <c r="P7" s="4"/>
      <c r="Q7" s="4"/>
    </row>
    <row r="8" spans="1:17" ht="41.3" hidden="1" customHeight="1" x14ac:dyDescent="0.2">
      <c r="A8" s="305" t="s">
        <v>3329</v>
      </c>
      <c r="B8" s="376" t="s">
        <v>3330</v>
      </c>
      <c r="C8" s="377"/>
      <c r="D8" s="4"/>
      <c r="E8" s="4"/>
      <c r="F8" s="4"/>
      <c r="G8" s="4"/>
      <c r="H8" s="4"/>
      <c r="I8" s="4"/>
      <c r="J8" s="4"/>
      <c r="K8" s="4"/>
      <c r="L8" s="4"/>
      <c r="M8" s="4"/>
      <c r="N8" s="4"/>
      <c r="O8" s="4"/>
      <c r="P8" s="4"/>
      <c r="Q8" s="4"/>
    </row>
    <row r="9" spans="1:17" ht="59.3"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 hidden="1" customHeight="1" x14ac:dyDescent="0.2">
      <c r="A12" s="305" t="s">
        <v>3335</v>
      </c>
      <c r="B12" s="376" t="s">
        <v>3336</v>
      </c>
      <c r="C12" s="377"/>
      <c r="D12" s="4"/>
      <c r="E12" s="4"/>
      <c r="F12" s="4"/>
      <c r="G12" s="4"/>
      <c r="H12" s="4"/>
      <c r="I12" s="4"/>
      <c r="J12" s="4"/>
      <c r="K12" s="4"/>
      <c r="L12" s="4"/>
      <c r="M12" s="4"/>
      <c r="N12" s="4"/>
      <c r="O12" s="4"/>
      <c r="P12" s="4"/>
      <c r="Q12" s="4"/>
    </row>
    <row r="13" spans="1:17" ht="27.7" hidden="1" customHeight="1" x14ac:dyDescent="0.2">
      <c r="A13" s="305" t="s">
        <v>3337</v>
      </c>
      <c r="B13" s="376" t="s">
        <v>3338</v>
      </c>
      <c r="C13" s="377"/>
      <c r="D13" s="4"/>
      <c r="E13" s="4"/>
      <c r="F13" s="4"/>
      <c r="G13" s="4"/>
      <c r="H13" s="4"/>
      <c r="I13" s="4"/>
      <c r="J13" s="4"/>
      <c r="K13" s="4"/>
      <c r="L13" s="4"/>
      <c r="M13" s="4"/>
      <c r="N13" s="4"/>
      <c r="O13" s="4"/>
      <c r="P13" s="4"/>
      <c r="Q13" s="4"/>
    </row>
    <row r="14" spans="1:17" ht="45.7" hidden="1" customHeight="1" x14ac:dyDescent="0.2">
      <c r="A14" s="305" t="s">
        <v>3339</v>
      </c>
      <c r="B14" s="376" t="s">
        <v>3340</v>
      </c>
      <c r="C14" s="377"/>
      <c r="D14" s="4"/>
      <c r="E14" s="4"/>
      <c r="F14" s="4"/>
      <c r="G14" s="4"/>
      <c r="H14" s="4"/>
      <c r="I14" s="4"/>
      <c r="J14" s="4"/>
      <c r="K14" s="4"/>
      <c r="L14" s="4"/>
      <c r="M14" s="4"/>
      <c r="N14" s="4"/>
      <c r="O14" s="4"/>
      <c r="P14" s="4"/>
      <c r="Q14" s="4"/>
    </row>
    <row r="15" spans="1:17" ht="45.7" hidden="1" customHeight="1" x14ac:dyDescent="0.2">
      <c r="A15" s="305" t="s">
        <v>3341</v>
      </c>
      <c r="B15" s="376" t="s">
        <v>3342</v>
      </c>
      <c r="C15" s="377"/>
      <c r="D15" s="4"/>
      <c r="E15" s="4"/>
      <c r="F15" s="4"/>
      <c r="G15" s="4"/>
      <c r="H15" s="4"/>
      <c r="I15" s="4"/>
      <c r="J15" s="4"/>
      <c r="K15" s="4"/>
      <c r="L15" s="4"/>
      <c r="M15" s="4"/>
      <c r="N15" s="4"/>
      <c r="O15" s="4"/>
      <c r="P15" s="4"/>
      <c r="Q15" s="4"/>
    </row>
    <row r="16" spans="1:17" ht="50.95" hidden="1" customHeight="1" x14ac:dyDescent="0.2">
      <c r="A16" s="305" t="s">
        <v>3343</v>
      </c>
      <c r="B16" s="376" t="s">
        <v>3344</v>
      </c>
      <c r="C16" s="377"/>
      <c r="D16" s="4"/>
      <c r="E16" s="4"/>
      <c r="F16" s="4"/>
      <c r="G16" s="4"/>
      <c r="H16" s="4"/>
      <c r="I16" s="4"/>
      <c r="J16" s="4"/>
      <c r="K16" s="4"/>
      <c r="L16" s="4"/>
      <c r="M16" s="4"/>
      <c r="N16" s="4"/>
      <c r="O16" s="4"/>
      <c r="P16" s="4"/>
      <c r="Q16" s="4"/>
    </row>
    <row r="17" spans="1:17" ht="27.7" hidden="1" customHeight="1" x14ac:dyDescent="0.2">
      <c r="A17" s="305" t="s">
        <v>3345</v>
      </c>
      <c r="B17" s="376" t="s">
        <v>3346</v>
      </c>
      <c r="C17" s="377"/>
      <c r="D17" s="4"/>
      <c r="E17" s="4"/>
      <c r="F17" s="4"/>
      <c r="G17" s="4"/>
      <c r="H17" s="4"/>
      <c r="I17" s="4"/>
      <c r="J17" s="4"/>
      <c r="K17" s="4"/>
      <c r="L17" s="4"/>
      <c r="M17" s="4"/>
      <c r="N17" s="4"/>
      <c r="O17" s="4"/>
      <c r="P17" s="4"/>
      <c r="Q17" s="4"/>
    </row>
    <row r="18" spans="1:17" ht="27.7"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1" hidden="1" customHeight="1" x14ac:dyDescent="0.2">
      <c r="A21" s="305" t="s">
        <v>3352</v>
      </c>
      <c r="B21" s="376" t="s">
        <v>3353</v>
      </c>
      <c r="C21" s="377"/>
      <c r="D21" s="4"/>
      <c r="E21" s="4"/>
      <c r="F21" s="4"/>
      <c r="G21" s="4"/>
      <c r="H21" s="4"/>
      <c r="I21" s="4"/>
      <c r="J21" s="4"/>
      <c r="K21" s="4"/>
      <c r="L21" s="4"/>
      <c r="M21" s="4"/>
      <c r="N21" s="4"/>
      <c r="O21" s="4"/>
      <c r="P21" s="4"/>
      <c r="Q21" s="4"/>
    </row>
    <row r="22" spans="1:17" ht="30.1" hidden="1" customHeight="1" x14ac:dyDescent="0.2">
      <c r="A22" s="305" t="s">
        <v>3354</v>
      </c>
      <c r="B22" s="376" t="s">
        <v>3355</v>
      </c>
      <c r="C22" s="377"/>
      <c r="D22" s="4"/>
      <c r="E22" s="4"/>
      <c r="F22" s="4"/>
      <c r="G22" s="4"/>
      <c r="H22" s="4"/>
      <c r="I22" s="4"/>
      <c r="J22" s="4"/>
      <c r="K22" s="4"/>
      <c r="L22" s="4"/>
      <c r="M22" s="4"/>
      <c r="N22" s="4"/>
      <c r="O22" s="4"/>
      <c r="P22" s="4"/>
      <c r="Q22" s="4"/>
    </row>
    <row r="23" spans="1:17" ht="30.1" hidden="1" customHeight="1" x14ac:dyDescent="0.2">
      <c r="A23" s="305" t="s">
        <v>3356</v>
      </c>
      <c r="B23" s="376" t="s">
        <v>3357</v>
      </c>
      <c r="C23" s="377"/>
      <c r="D23" s="4"/>
      <c r="E23" s="4"/>
      <c r="F23" s="4"/>
      <c r="G23" s="4"/>
      <c r="H23" s="4"/>
      <c r="I23" s="4"/>
      <c r="J23" s="4"/>
      <c r="K23" s="4"/>
      <c r="L23" s="4"/>
      <c r="M23" s="4"/>
      <c r="N23" s="4"/>
      <c r="O23" s="4"/>
      <c r="P23" s="4"/>
      <c r="Q23" s="4"/>
    </row>
    <row r="24" spans="1:17" ht="30.1" hidden="1" customHeight="1" x14ac:dyDescent="0.2">
      <c r="A24" s="305" t="s">
        <v>3358</v>
      </c>
      <c r="B24" s="376" t="s">
        <v>3359</v>
      </c>
      <c r="C24" s="377"/>
      <c r="D24" s="4"/>
      <c r="E24" s="4"/>
      <c r="F24" s="4"/>
      <c r="G24" s="4"/>
      <c r="H24" s="4"/>
      <c r="I24" s="4"/>
      <c r="J24" s="4"/>
      <c r="K24" s="4"/>
      <c r="L24" s="4"/>
      <c r="M24" s="4"/>
      <c r="N24" s="4"/>
      <c r="O24" s="4"/>
      <c r="P24" s="4"/>
      <c r="Q24" s="4"/>
    </row>
    <row r="25" spans="1:17" ht="30.1" hidden="1" customHeight="1" x14ac:dyDescent="0.2">
      <c r="A25" s="305" t="s">
        <v>3360</v>
      </c>
      <c r="B25" s="376" t="s">
        <v>3361</v>
      </c>
      <c r="C25" s="377"/>
      <c r="D25" s="4"/>
      <c r="E25" s="4"/>
      <c r="F25" s="4"/>
      <c r="G25" s="4"/>
      <c r="H25" s="4"/>
      <c r="I25" s="4"/>
      <c r="J25" s="4"/>
      <c r="K25" s="4"/>
      <c r="L25" s="4"/>
      <c r="M25" s="4"/>
      <c r="N25" s="4"/>
      <c r="O25" s="4"/>
      <c r="P25" s="4"/>
      <c r="Q25" s="4"/>
    </row>
    <row r="26" spans="1:17" ht="30.1"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1" hidden="1" customHeight="1" x14ac:dyDescent="0.2">
      <c r="A28" s="305" t="s">
        <v>3366</v>
      </c>
      <c r="B28" s="376" t="s">
        <v>3367</v>
      </c>
      <c r="C28" s="377"/>
      <c r="D28" s="4"/>
      <c r="E28" s="4"/>
      <c r="F28" s="4"/>
      <c r="G28" s="4"/>
      <c r="H28" s="4"/>
      <c r="I28" s="4"/>
      <c r="J28" s="4"/>
      <c r="K28" s="4"/>
      <c r="L28" s="4"/>
      <c r="M28" s="4"/>
      <c r="N28" s="4"/>
      <c r="O28" s="4"/>
      <c r="P28" s="4"/>
      <c r="Q28" s="4"/>
    </row>
    <row r="29" spans="1:17" ht="100.5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 hidden="1" customHeight="1" x14ac:dyDescent="0.2">
      <c r="A36" s="305" t="s">
        <v>3382</v>
      </c>
      <c r="B36" s="376" t="s">
        <v>3383</v>
      </c>
      <c r="C36" s="377"/>
      <c r="D36" s="4"/>
      <c r="E36" s="4"/>
      <c r="F36" s="4"/>
      <c r="G36" s="4"/>
      <c r="H36" s="4"/>
      <c r="I36" s="4"/>
      <c r="J36" s="4"/>
      <c r="K36" s="4"/>
      <c r="L36" s="4"/>
      <c r="M36" s="4"/>
      <c r="N36" s="4"/>
      <c r="O36" s="4"/>
      <c r="P36" s="4"/>
      <c r="Q36" s="4"/>
    </row>
    <row r="37" spans="1:17" ht="54.7" hidden="1" customHeight="1" x14ac:dyDescent="0.2">
      <c r="A37" s="305" t="s">
        <v>3384</v>
      </c>
      <c r="B37" s="376" t="s">
        <v>3385</v>
      </c>
      <c r="C37" s="377"/>
      <c r="D37" s="4"/>
      <c r="E37" s="4"/>
      <c r="F37" s="4"/>
      <c r="G37" s="4"/>
      <c r="H37" s="4"/>
      <c r="I37" s="4"/>
      <c r="J37" s="4"/>
      <c r="K37" s="4"/>
      <c r="L37" s="4"/>
      <c r="M37" s="4"/>
      <c r="N37" s="4"/>
      <c r="O37" s="4"/>
      <c r="P37" s="4"/>
      <c r="Q37" s="4"/>
    </row>
    <row r="38" spans="1:17" ht="37.549999999999997"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35" hidden="1" customHeight="1" x14ac:dyDescent="0.2">
      <c r="A40" s="305" t="s">
        <v>3390</v>
      </c>
      <c r="B40" s="376" t="s">
        <v>3391</v>
      </c>
      <c r="C40" s="377"/>
      <c r="D40" s="4"/>
      <c r="E40" s="4"/>
      <c r="F40" s="4"/>
      <c r="G40" s="4"/>
      <c r="H40" s="4"/>
      <c r="I40" s="4"/>
      <c r="J40" s="4"/>
      <c r="K40" s="4"/>
      <c r="L40" s="4"/>
      <c r="M40" s="4"/>
      <c r="N40" s="4"/>
      <c r="O40" s="4"/>
      <c r="P40" s="4"/>
      <c r="Q40" s="4"/>
    </row>
    <row r="41" spans="1:17" ht="73.5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1" hidden="1" customHeight="1" x14ac:dyDescent="0.2">
      <c r="A43" s="305" t="s">
        <v>3396</v>
      </c>
      <c r="B43" s="376" t="s">
        <v>3397</v>
      </c>
      <c r="C43" s="377"/>
      <c r="D43" s="4"/>
      <c r="E43" s="4"/>
      <c r="F43" s="4"/>
      <c r="G43" s="4"/>
      <c r="H43" s="4"/>
      <c r="I43" s="4"/>
      <c r="J43" s="4"/>
      <c r="K43" s="4"/>
      <c r="L43" s="4"/>
      <c r="M43" s="4"/>
      <c r="N43" s="4"/>
      <c r="O43" s="4"/>
      <c r="P43" s="4"/>
      <c r="Q43" s="4"/>
    </row>
    <row r="44" spans="1:17" ht="48.1" hidden="1" customHeight="1" x14ac:dyDescent="0.2">
      <c r="A44" s="305" t="s">
        <v>3398</v>
      </c>
      <c r="B44" s="376" t="s">
        <v>3399</v>
      </c>
      <c r="C44" s="377"/>
      <c r="D44" s="4"/>
      <c r="E44" s="4"/>
      <c r="F44" s="4"/>
      <c r="G44" s="4"/>
      <c r="H44" s="4"/>
      <c r="I44" s="4"/>
      <c r="J44" s="4"/>
      <c r="K44" s="4"/>
      <c r="L44" s="4"/>
      <c r="M44" s="4"/>
      <c r="N44" s="4"/>
      <c r="O44" s="4"/>
      <c r="P44" s="4"/>
      <c r="Q44" s="4"/>
    </row>
    <row r="45" spans="1:17" ht="57.1" hidden="1" customHeight="1" x14ac:dyDescent="0.2">
      <c r="A45" s="305" t="s">
        <v>3400</v>
      </c>
      <c r="B45" s="376" t="s">
        <v>3401</v>
      </c>
      <c r="C45" s="377"/>
      <c r="D45" s="4"/>
      <c r="E45" s="4"/>
      <c r="F45" s="4"/>
      <c r="G45" s="4"/>
      <c r="H45" s="4"/>
      <c r="I45" s="4"/>
      <c r="J45" s="4"/>
      <c r="K45" s="4"/>
      <c r="L45" s="4"/>
      <c r="M45" s="4"/>
      <c r="N45" s="4"/>
      <c r="O45" s="4"/>
      <c r="P45" s="4"/>
      <c r="Q45" s="4"/>
    </row>
    <row r="46" spans="1:17" ht="73.55" hidden="1" customHeight="1" x14ac:dyDescent="0.2">
      <c r="A46" s="305" t="s">
        <v>3402</v>
      </c>
      <c r="B46" s="385" t="s">
        <v>3403</v>
      </c>
      <c r="C46" s="377"/>
      <c r="D46" s="41"/>
      <c r="E46" s="4"/>
      <c r="F46" s="4"/>
      <c r="G46" s="4"/>
      <c r="H46" s="4"/>
      <c r="I46" s="4"/>
      <c r="J46" s="4"/>
      <c r="K46" s="4"/>
      <c r="L46" s="4"/>
      <c r="M46" s="4"/>
      <c r="N46" s="4"/>
      <c r="O46" s="4"/>
      <c r="P46" s="4"/>
      <c r="Q46" s="4"/>
    </row>
    <row r="47" spans="1:17" ht="66.099999999999994" hidden="1" customHeight="1" x14ac:dyDescent="0.2">
      <c r="A47" s="46" t="s">
        <v>3404</v>
      </c>
      <c r="B47" s="386" t="s">
        <v>3405</v>
      </c>
      <c r="C47" s="386"/>
      <c r="D47" s="4"/>
      <c r="E47" s="4"/>
      <c r="F47" s="4"/>
      <c r="G47" s="4"/>
      <c r="H47" s="4"/>
      <c r="I47" s="4"/>
      <c r="J47" s="4"/>
      <c r="K47" s="4"/>
      <c r="L47" s="4"/>
      <c r="M47" s="4"/>
      <c r="N47" s="4"/>
      <c r="O47" s="4"/>
      <c r="P47" s="4"/>
      <c r="Q47" s="4"/>
    </row>
    <row r="48" spans="1:17" ht="123.8"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6" customHeight="1" x14ac:dyDescent="0.2">
      <c r="A51" s="306" t="s">
        <v>3412</v>
      </c>
      <c r="B51" s="376" t="s">
        <v>3413</v>
      </c>
      <c r="C51" s="377"/>
      <c r="D51" s="4"/>
      <c r="E51" s="4"/>
      <c r="F51" s="4"/>
      <c r="G51" s="4"/>
      <c r="H51" s="4"/>
      <c r="I51" s="4"/>
      <c r="J51" s="4"/>
      <c r="K51" s="4"/>
      <c r="L51" s="4"/>
      <c r="M51" s="4"/>
      <c r="N51" s="4"/>
      <c r="O51" s="4"/>
      <c r="P51" s="4"/>
      <c r="Q51" s="4"/>
    </row>
    <row r="52" spans="1:17" ht="31.6" customHeight="1" x14ac:dyDescent="0.2">
      <c r="A52" s="306" t="s">
        <v>3414</v>
      </c>
      <c r="B52" s="376" t="s">
        <v>3415</v>
      </c>
      <c r="C52" s="377"/>
      <c r="D52" s="4"/>
      <c r="E52" s="4"/>
      <c r="F52" s="4"/>
      <c r="G52" s="4"/>
      <c r="H52" s="4"/>
      <c r="I52" s="4"/>
      <c r="J52" s="4"/>
      <c r="K52" s="4"/>
      <c r="L52" s="4"/>
      <c r="M52" s="4"/>
      <c r="N52" s="4"/>
      <c r="O52" s="4"/>
      <c r="P52" s="4"/>
      <c r="Q52" s="4"/>
    </row>
    <row r="53" spans="1:17" ht="31.6" customHeight="1" x14ac:dyDescent="0.2">
      <c r="A53" s="306" t="s">
        <v>3416</v>
      </c>
      <c r="B53" s="374" t="s">
        <v>3417</v>
      </c>
      <c r="C53" s="375"/>
      <c r="D53" s="4"/>
      <c r="E53" s="4"/>
      <c r="F53" s="4"/>
      <c r="G53" s="4"/>
      <c r="H53" s="4"/>
      <c r="I53" s="4"/>
      <c r="J53" s="4"/>
      <c r="K53" s="4"/>
      <c r="L53" s="4"/>
      <c r="M53" s="4"/>
      <c r="N53" s="4"/>
      <c r="O53" s="4"/>
      <c r="P53" s="4"/>
      <c r="Q53" s="4"/>
    </row>
    <row r="54" spans="1:17" ht="31.6" customHeight="1" x14ac:dyDescent="0.2">
      <c r="A54" s="306" t="s">
        <v>3418</v>
      </c>
      <c r="B54" s="374" t="s">
        <v>3419</v>
      </c>
      <c r="C54" s="375"/>
      <c r="D54" s="4"/>
      <c r="E54" s="4"/>
      <c r="F54" s="4"/>
      <c r="G54" s="4"/>
      <c r="H54" s="4"/>
      <c r="I54" s="4"/>
      <c r="J54" s="4"/>
      <c r="K54" s="4"/>
      <c r="L54" s="4"/>
      <c r="M54" s="4"/>
      <c r="N54" s="4"/>
      <c r="O54" s="4"/>
      <c r="P54" s="4"/>
      <c r="Q54" s="4"/>
    </row>
    <row r="55" spans="1:17" ht="54.7" customHeight="1" x14ac:dyDescent="0.2">
      <c r="A55" s="306" t="s">
        <v>3420</v>
      </c>
      <c r="B55" s="374" t="s">
        <v>3421</v>
      </c>
      <c r="C55" s="375"/>
      <c r="D55" s="4"/>
      <c r="E55" s="4"/>
      <c r="F55" s="4"/>
      <c r="G55" s="4"/>
      <c r="H55" s="4"/>
      <c r="I55" s="4"/>
      <c r="J55" s="4"/>
      <c r="K55" s="4"/>
      <c r="L55" s="4"/>
      <c r="M55" s="4"/>
      <c r="N55" s="4"/>
      <c r="O55" s="4"/>
      <c r="P55" s="4"/>
      <c r="Q55" s="4"/>
    </row>
    <row r="56" spans="1:17" ht="54.7"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8" customHeight="1" x14ac:dyDescent="0.2"/>
    <row r="247" spans="1:17" ht="15.8" customHeight="1" x14ac:dyDescent="0.2"/>
    <row r="248" spans="1:17" ht="15.8" customHeight="1" x14ac:dyDescent="0.2"/>
    <row r="249" spans="1:17" ht="15.8" customHeight="1" x14ac:dyDescent="0.2"/>
    <row r="250" spans="1:17" ht="15.8" customHeight="1" x14ac:dyDescent="0.2"/>
    <row r="251" spans="1:17" ht="15.8" customHeight="1" x14ac:dyDescent="0.2"/>
    <row r="252" spans="1:17" ht="15.8" customHeight="1" x14ac:dyDescent="0.2"/>
    <row r="253" spans="1:17" ht="15.8" customHeight="1" x14ac:dyDescent="0.2"/>
    <row r="254" spans="1:17" ht="15.8" customHeight="1" x14ac:dyDescent="0.2"/>
    <row r="255" spans="1:17" ht="15.8" customHeight="1" x14ac:dyDescent="0.2"/>
    <row r="256" spans="1:17" ht="15.8" customHeight="1" x14ac:dyDescent="0.2"/>
    <row r="257" ht="15.8" customHeight="1" x14ac:dyDescent="0.2"/>
    <row r="258" ht="15.8" customHeight="1" x14ac:dyDescent="0.2"/>
    <row r="259" ht="15.8" customHeight="1" x14ac:dyDescent="0.2"/>
    <row r="260" ht="15.8" customHeight="1" x14ac:dyDescent="0.2"/>
    <row r="261" ht="15.8" customHeight="1" x14ac:dyDescent="0.2"/>
    <row r="262" ht="15.8" customHeight="1" x14ac:dyDescent="0.2"/>
    <row r="263" ht="15.8" customHeight="1" x14ac:dyDescent="0.2"/>
    <row r="264" ht="15.8" customHeight="1" x14ac:dyDescent="0.2"/>
    <row r="265" ht="15.8" customHeight="1" x14ac:dyDescent="0.2"/>
    <row r="266" ht="15.8" customHeight="1" x14ac:dyDescent="0.2"/>
    <row r="267" ht="15.8" customHeight="1" x14ac:dyDescent="0.2"/>
    <row r="268" ht="15.8" customHeight="1" x14ac:dyDescent="0.2"/>
    <row r="269" ht="15.8" customHeight="1" x14ac:dyDescent="0.2"/>
    <row r="270" ht="15.8" customHeight="1" x14ac:dyDescent="0.2"/>
    <row r="271" ht="15.8" customHeight="1" x14ac:dyDescent="0.2"/>
    <row r="272" ht="15.8" customHeight="1" x14ac:dyDescent="0.2"/>
    <row r="273" ht="15.8" customHeight="1" x14ac:dyDescent="0.2"/>
    <row r="274" ht="15.8" customHeight="1" x14ac:dyDescent="0.2"/>
    <row r="275" ht="15.8" customHeight="1" x14ac:dyDescent="0.2"/>
    <row r="276" ht="15.8" customHeight="1" x14ac:dyDescent="0.2"/>
    <row r="277" ht="15.8" customHeight="1" x14ac:dyDescent="0.2"/>
    <row r="278" ht="15.8" customHeight="1" x14ac:dyDescent="0.2"/>
    <row r="279" ht="15.8" customHeight="1" x14ac:dyDescent="0.2"/>
    <row r="280" ht="15.8" customHeight="1" x14ac:dyDescent="0.2"/>
    <row r="281" ht="15.8" customHeight="1" x14ac:dyDescent="0.2"/>
    <row r="282" ht="15.8" customHeight="1" x14ac:dyDescent="0.2"/>
    <row r="283" ht="15.8" customHeight="1" x14ac:dyDescent="0.2"/>
    <row r="284" ht="15.8" customHeight="1" x14ac:dyDescent="0.2"/>
    <row r="285" ht="15.8" customHeight="1" x14ac:dyDescent="0.2"/>
    <row r="286" ht="15.8" customHeight="1" x14ac:dyDescent="0.2"/>
    <row r="287" ht="15.8" customHeight="1" x14ac:dyDescent="0.2"/>
    <row r="288" ht="15.8" customHeight="1" x14ac:dyDescent="0.2"/>
    <row r="289" ht="15.8" customHeight="1" x14ac:dyDescent="0.2"/>
    <row r="290" ht="15.8" customHeight="1" x14ac:dyDescent="0.2"/>
    <row r="291" ht="15.8" customHeight="1" x14ac:dyDescent="0.2"/>
    <row r="292" ht="15.8" customHeight="1" x14ac:dyDescent="0.2"/>
    <row r="293" ht="15.8" customHeight="1" x14ac:dyDescent="0.2"/>
    <row r="294" ht="15.8" customHeight="1" x14ac:dyDescent="0.2"/>
    <row r="295" ht="15.8" customHeight="1" x14ac:dyDescent="0.2"/>
    <row r="296" ht="15.8" customHeight="1" x14ac:dyDescent="0.2"/>
    <row r="297" ht="15.8" customHeight="1" x14ac:dyDescent="0.2"/>
    <row r="298" ht="15.8" customHeight="1" x14ac:dyDescent="0.2"/>
    <row r="299" ht="15.8" customHeight="1" x14ac:dyDescent="0.2"/>
    <row r="300" ht="15.8" customHeight="1" x14ac:dyDescent="0.2"/>
    <row r="301" ht="15.8" customHeight="1" x14ac:dyDescent="0.2"/>
    <row r="302" ht="15.8" customHeight="1" x14ac:dyDescent="0.2"/>
    <row r="303" ht="15.8" customHeight="1" x14ac:dyDescent="0.2"/>
    <row r="304" ht="15.8" customHeight="1" x14ac:dyDescent="0.2"/>
    <row r="305" ht="15.8" customHeight="1" x14ac:dyDescent="0.2"/>
    <row r="306" ht="15.8" customHeight="1" x14ac:dyDescent="0.2"/>
    <row r="307" ht="15.8" customHeight="1" x14ac:dyDescent="0.2"/>
    <row r="308" ht="15.8" customHeight="1" x14ac:dyDescent="0.2"/>
    <row r="309" ht="15.8" customHeight="1" x14ac:dyDescent="0.2"/>
    <row r="310" ht="15.8" customHeight="1" x14ac:dyDescent="0.2"/>
    <row r="311" ht="15.8" customHeight="1" x14ac:dyDescent="0.2"/>
    <row r="312" ht="15.8" customHeight="1" x14ac:dyDescent="0.2"/>
    <row r="313" ht="15.8" customHeight="1" x14ac:dyDescent="0.2"/>
    <row r="314" ht="15.8" customHeight="1" x14ac:dyDescent="0.2"/>
    <row r="315" ht="15.8" customHeight="1" x14ac:dyDescent="0.2"/>
    <row r="316" ht="15.8" customHeight="1" x14ac:dyDescent="0.2"/>
    <row r="317" ht="15.8" customHeight="1" x14ac:dyDescent="0.2"/>
    <row r="318" ht="15.8" customHeight="1" x14ac:dyDescent="0.2"/>
    <row r="319" ht="15.8" customHeight="1" x14ac:dyDescent="0.2"/>
    <row r="320" ht="15.8" customHeight="1" x14ac:dyDescent="0.2"/>
    <row r="321" ht="15.8" customHeight="1" x14ac:dyDescent="0.2"/>
    <row r="322" ht="15.8" customHeight="1" x14ac:dyDescent="0.2"/>
    <row r="323" ht="15.8" customHeight="1" x14ac:dyDescent="0.2"/>
    <row r="324" ht="15.8" customHeight="1" x14ac:dyDescent="0.2"/>
    <row r="325" ht="15.8" customHeight="1" x14ac:dyDescent="0.2"/>
    <row r="326" ht="15.8" customHeight="1" x14ac:dyDescent="0.2"/>
    <row r="327" ht="15.8" customHeight="1" x14ac:dyDescent="0.2"/>
    <row r="328" ht="15.8" customHeight="1" x14ac:dyDescent="0.2"/>
    <row r="329" ht="15.8" customHeight="1" x14ac:dyDescent="0.2"/>
    <row r="330" ht="15.8" customHeight="1" x14ac:dyDescent="0.2"/>
    <row r="331" ht="15.8" customHeight="1" x14ac:dyDescent="0.2"/>
    <row r="332" ht="15.8" customHeight="1" x14ac:dyDescent="0.2"/>
    <row r="333" ht="15.8" customHeight="1" x14ac:dyDescent="0.2"/>
    <row r="334" ht="15.8" customHeight="1" x14ac:dyDescent="0.2"/>
    <row r="335" ht="15.8" customHeight="1" x14ac:dyDescent="0.2"/>
    <row r="336" ht="15.8" customHeight="1" x14ac:dyDescent="0.2"/>
    <row r="337" ht="15.8" customHeight="1" x14ac:dyDescent="0.2"/>
    <row r="338" ht="15.8" customHeight="1" x14ac:dyDescent="0.2"/>
    <row r="339" ht="15.8" customHeight="1" x14ac:dyDescent="0.2"/>
    <row r="340" ht="15.8" customHeight="1" x14ac:dyDescent="0.2"/>
    <row r="341" ht="15.8" customHeight="1" x14ac:dyDescent="0.2"/>
    <row r="342" ht="15.8" customHeight="1" x14ac:dyDescent="0.2"/>
    <row r="343" ht="15.8" customHeight="1" x14ac:dyDescent="0.2"/>
    <row r="344" ht="15.8" customHeight="1" x14ac:dyDescent="0.2"/>
    <row r="345" ht="15.8" customHeight="1" x14ac:dyDescent="0.2"/>
    <row r="346" ht="15.8" customHeight="1" x14ac:dyDescent="0.2"/>
    <row r="347" ht="15.8" customHeight="1" x14ac:dyDescent="0.2"/>
    <row r="348" ht="15.8" customHeight="1" x14ac:dyDescent="0.2"/>
    <row r="349" ht="15.8" customHeight="1" x14ac:dyDescent="0.2"/>
    <row r="350" ht="15.8" customHeight="1" x14ac:dyDescent="0.2"/>
    <row r="351" ht="15.8" customHeight="1" x14ac:dyDescent="0.2"/>
    <row r="352" ht="15.8" customHeight="1" x14ac:dyDescent="0.2"/>
    <row r="353" ht="15.8" customHeight="1" x14ac:dyDescent="0.2"/>
    <row r="354" ht="15.8" customHeight="1" x14ac:dyDescent="0.2"/>
    <row r="355" ht="15.8" customHeight="1" x14ac:dyDescent="0.2"/>
    <row r="356" ht="15.8" customHeight="1" x14ac:dyDescent="0.2"/>
    <row r="357" ht="15.8" customHeight="1" x14ac:dyDescent="0.2"/>
    <row r="358" ht="15.8" customHeight="1" x14ac:dyDescent="0.2"/>
    <row r="359" ht="15.8" customHeight="1" x14ac:dyDescent="0.2"/>
    <row r="360" ht="15.8" customHeight="1" x14ac:dyDescent="0.2"/>
    <row r="361" ht="15.8" customHeight="1" x14ac:dyDescent="0.2"/>
    <row r="362" ht="15.8" customHeight="1" x14ac:dyDescent="0.2"/>
    <row r="363" ht="15.8" customHeight="1" x14ac:dyDescent="0.2"/>
    <row r="364" ht="15.8" customHeight="1" x14ac:dyDescent="0.2"/>
    <row r="365" ht="15.8" customHeight="1" x14ac:dyDescent="0.2"/>
    <row r="366" ht="15.8" customHeight="1" x14ac:dyDescent="0.2"/>
    <row r="367" ht="15.8" customHeight="1" x14ac:dyDescent="0.2"/>
    <row r="368" ht="15.8" customHeight="1" x14ac:dyDescent="0.2"/>
    <row r="369" ht="15.8" customHeight="1" x14ac:dyDescent="0.2"/>
    <row r="370" ht="15.8" customHeight="1" x14ac:dyDescent="0.2"/>
    <row r="371" ht="15.8" customHeight="1" x14ac:dyDescent="0.2"/>
    <row r="372" ht="15.8" customHeight="1" x14ac:dyDescent="0.2"/>
    <row r="373" ht="15.8" customHeight="1" x14ac:dyDescent="0.2"/>
    <row r="374" ht="15.8" customHeight="1" x14ac:dyDescent="0.2"/>
    <row r="375" ht="15.8" customHeight="1" x14ac:dyDescent="0.2"/>
    <row r="376" ht="15.8" customHeight="1" x14ac:dyDescent="0.2"/>
    <row r="377" ht="15.8" customHeight="1" x14ac:dyDescent="0.2"/>
    <row r="378" ht="15.8" customHeight="1" x14ac:dyDescent="0.2"/>
    <row r="379" ht="15.8" customHeight="1" x14ac:dyDescent="0.2"/>
    <row r="380" ht="15.8" customHeight="1" x14ac:dyDescent="0.2"/>
    <row r="381" ht="15.8" customHeight="1" x14ac:dyDescent="0.2"/>
    <row r="382" ht="15.8" customHeight="1" x14ac:dyDescent="0.2"/>
    <row r="383" ht="15.8" customHeight="1" x14ac:dyDescent="0.2"/>
    <row r="384" ht="15.8" customHeight="1" x14ac:dyDescent="0.2"/>
    <row r="385" ht="15.8" customHeight="1" x14ac:dyDescent="0.2"/>
    <row r="386" ht="15.8" customHeight="1" x14ac:dyDescent="0.2"/>
    <row r="387" ht="15.8" customHeight="1" x14ac:dyDescent="0.2"/>
    <row r="388" ht="15.8" customHeight="1" x14ac:dyDescent="0.2"/>
    <row r="389" ht="15.8" customHeight="1" x14ac:dyDescent="0.2"/>
    <row r="390" ht="15.8" customHeight="1" x14ac:dyDescent="0.2"/>
    <row r="391" ht="15.8" customHeight="1" x14ac:dyDescent="0.2"/>
    <row r="392" ht="15.8" customHeight="1" x14ac:dyDescent="0.2"/>
    <row r="393" ht="15.8" customHeight="1" x14ac:dyDescent="0.2"/>
    <row r="394" ht="15.8" customHeight="1" x14ac:dyDescent="0.2"/>
    <row r="395" ht="15.8" customHeight="1" x14ac:dyDescent="0.2"/>
    <row r="396" ht="15.8" customHeight="1" x14ac:dyDescent="0.2"/>
    <row r="397" ht="15.8" customHeight="1" x14ac:dyDescent="0.2"/>
    <row r="398" ht="15.8" customHeight="1" x14ac:dyDescent="0.2"/>
    <row r="399" ht="15.8" customHeight="1" x14ac:dyDescent="0.2"/>
    <row r="400" ht="15.8" customHeight="1" x14ac:dyDescent="0.2"/>
    <row r="401" ht="15.8" customHeight="1" x14ac:dyDescent="0.2"/>
    <row r="402" ht="15.8" customHeight="1" x14ac:dyDescent="0.2"/>
    <row r="403" ht="15.8" customHeight="1" x14ac:dyDescent="0.2"/>
    <row r="404" ht="15.8" customHeight="1" x14ac:dyDescent="0.2"/>
    <row r="405" ht="15.8" customHeight="1" x14ac:dyDescent="0.2"/>
    <row r="406" ht="15.8" customHeight="1" x14ac:dyDescent="0.2"/>
    <row r="407" ht="15.8" customHeight="1" x14ac:dyDescent="0.2"/>
    <row r="408" ht="15.8" customHeight="1" x14ac:dyDescent="0.2"/>
    <row r="409" ht="15.8" customHeight="1" x14ac:dyDescent="0.2"/>
    <row r="410" ht="15.8" customHeight="1" x14ac:dyDescent="0.2"/>
    <row r="411" ht="15.8" customHeight="1" x14ac:dyDescent="0.2"/>
    <row r="412" ht="15.8" customHeight="1" x14ac:dyDescent="0.2"/>
    <row r="413" ht="15.8" customHeight="1" x14ac:dyDescent="0.2"/>
    <row r="414" ht="15.8" customHeight="1" x14ac:dyDescent="0.2"/>
    <row r="415" ht="15.8" customHeight="1" x14ac:dyDescent="0.2"/>
    <row r="416" ht="15.8" customHeight="1" x14ac:dyDescent="0.2"/>
    <row r="417" ht="15.8" customHeight="1" x14ac:dyDescent="0.2"/>
    <row r="418" ht="15.8" customHeight="1" x14ac:dyDescent="0.2"/>
    <row r="419" ht="15.8" customHeight="1" x14ac:dyDescent="0.2"/>
    <row r="420" ht="15.8" customHeight="1" x14ac:dyDescent="0.2"/>
    <row r="421" ht="15.8" customHeight="1" x14ac:dyDescent="0.2"/>
    <row r="422" ht="15.8" customHeight="1" x14ac:dyDescent="0.2"/>
    <row r="423" ht="15.8" customHeight="1" x14ac:dyDescent="0.2"/>
    <row r="424" ht="15.8" customHeight="1" x14ac:dyDescent="0.2"/>
    <row r="425" ht="15.8" customHeight="1" x14ac:dyDescent="0.2"/>
    <row r="426" ht="15.8" customHeight="1" x14ac:dyDescent="0.2"/>
    <row r="427" ht="15.8" customHeight="1" x14ac:dyDescent="0.2"/>
    <row r="428" ht="15.8" customHeight="1" x14ac:dyDescent="0.2"/>
    <row r="429" ht="15.8" customHeight="1" x14ac:dyDescent="0.2"/>
    <row r="430" ht="15.8" customHeight="1" x14ac:dyDescent="0.2"/>
    <row r="431" ht="15.8" customHeight="1" x14ac:dyDescent="0.2"/>
    <row r="432" ht="15.8" customHeight="1" x14ac:dyDescent="0.2"/>
    <row r="433" ht="15.8" customHeight="1" x14ac:dyDescent="0.2"/>
    <row r="434" ht="15.8" customHeight="1" x14ac:dyDescent="0.2"/>
    <row r="435" ht="15.8" customHeight="1" x14ac:dyDescent="0.2"/>
    <row r="436" ht="15.8" customHeight="1" x14ac:dyDescent="0.2"/>
    <row r="437" ht="15.8" customHeight="1" x14ac:dyDescent="0.2"/>
    <row r="438" ht="15.8" customHeight="1" x14ac:dyDescent="0.2"/>
    <row r="439" ht="15.8" customHeight="1" x14ac:dyDescent="0.2"/>
    <row r="440" ht="15.8" customHeight="1" x14ac:dyDescent="0.2"/>
    <row r="441" ht="15.8" customHeight="1" x14ac:dyDescent="0.2"/>
    <row r="442" ht="15.8" customHeight="1" x14ac:dyDescent="0.2"/>
    <row r="443" ht="15.8" customHeight="1" x14ac:dyDescent="0.2"/>
    <row r="444" ht="15.8" customHeight="1" x14ac:dyDescent="0.2"/>
    <row r="445" ht="15.8" customHeight="1" x14ac:dyDescent="0.2"/>
    <row r="446" ht="15.8" customHeight="1" x14ac:dyDescent="0.2"/>
    <row r="447" ht="15.8" customHeight="1" x14ac:dyDescent="0.2"/>
    <row r="448" ht="15.8" customHeight="1" x14ac:dyDescent="0.2"/>
    <row r="449" ht="15.8" customHeight="1" x14ac:dyDescent="0.2"/>
    <row r="450" ht="15.8" customHeight="1" x14ac:dyDescent="0.2"/>
    <row r="451" ht="15.8" customHeight="1" x14ac:dyDescent="0.2"/>
    <row r="452" ht="15.8" customHeight="1" x14ac:dyDescent="0.2"/>
    <row r="453" ht="15.8" customHeight="1" x14ac:dyDescent="0.2"/>
    <row r="454" ht="15.8" customHeight="1" x14ac:dyDescent="0.2"/>
    <row r="455" ht="15.8" customHeight="1" x14ac:dyDescent="0.2"/>
    <row r="456" ht="15.8" customHeight="1" x14ac:dyDescent="0.2"/>
    <row r="457" ht="15.8" customHeight="1" x14ac:dyDescent="0.2"/>
    <row r="458" ht="15.8" customHeight="1" x14ac:dyDescent="0.2"/>
    <row r="459" ht="15.8" customHeight="1" x14ac:dyDescent="0.2"/>
    <row r="460" ht="15.8" customHeight="1" x14ac:dyDescent="0.2"/>
    <row r="461" ht="15.8" customHeight="1" x14ac:dyDescent="0.2"/>
    <row r="462" ht="15.8" customHeight="1" x14ac:dyDescent="0.2"/>
    <row r="463" ht="15.8" customHeight="1" x14ac:dyDescent="0.2"/>
    <row r="464" ht="15.8" customHeight="1" x14ac:dyDescent="0.2"/>
    <row r="465" ht="15.8" customHeight="1" x14ac:dyDescent="0.2"/>
    <row r="466" ht="15.8" customHeight="1" x14ac:dyDescent="0.2"/>
    <row r="467" ht="15.8" customHeight="1" x14ac:dyDescent="0.2"/>
    <row r="468" ht="15.8" customHeight="1" x14ac:dyDescent="0.2"/>
    <row r="469" ht="15.8" customHeight="1" x14ac:dyDescent="0.2"/>
    <row r="470" ht="15.8" customHeight="1" x14ac:dyDescent="0.2"/>
    <row r="471" ht="15.8" customHeight="1" x14ac:dyDescent="0.2"/>
    <row r="472" ht="15.8" customHeight="1" x14ac:dyDescent="0.2"/>
    <row r="473" ht="15.8" customHeight="1" x14ac:dyDescent="0.2"/>
    <row r="474" ht="15.8" customHeight="1" x14ac:dyDescent="0.2"/>
    <row r="475" ht="15.8" customHeight="1" x14ac:dyDescent="0.2"/>
    <row r="476" ht="15.8" customHeight="1" x14ac:dyDescent="0.2"/>
    <row r="477" ht="15.8" customHeight="1" x14ac:dyDescent="0.2"/>
    <row r="478" ht="15.8" customHeight="1" x14ac:dyDescent="0.2"/>
    <row r="479" ht="15.8" customHeight="1" x14ac:dyDescent="0.2"/>
    <row r="480" ht="15.8" customHeight="1" x14ac:dyDescent="0.2"/>
    <row r="481" ht="15.8" customHeight="1" x14ac:dyDescent="0.2"/>
    <row r="482" ht="15.8" customHeight="1" x14ac:dyDescent="0.2"/>
    <row r="483" ht="15.8" customHeight="1" x14ac:dyDescent="0.2"/>
    <row r="484" ht="15.8" customHeight="1" x14ac:dyDescent="0.2"/>
    <row r="485" ht="15.8" customHeight="1" x14ac:dyDescent="0.2"/>
    <row r="486" ht="15.8" customHeight="1" x14ac:dyDescent="0.2"/>
    <row r="487" ht="15.8" customHeight="1" x14ac:dyDescent="0.2"/>
    <row r="488" ht="15.8" customHeight="1" x14ac:dyDescent="0.2"/>
    <row r="489" ht="15.8" customHeight="1" x14ac:dyDescent="0.2"/>
    <row r="490" ht="15.8" customHeight="1" x14ac:dyDescent="0.2"/>
    <row r="491" ht="15.8" customHeight="1" x14ac:dyDescent="0.2"/>
    <row r="492" ht="15.8" customHeight="1" x14ac:dyDescent="0.2"/>
    <row r="493" ht="15.8" customHeight="1" x14ac:dyDescent="0.2"/>
    <row r="494" ht="15.8" customHeight="1" x14ac:dyDescent="0.2"/>
    <row r="495" ht="15.8" customHeight="1" x14ac:dyDescent="0.2"/>
    <row r="496" ht="15.8" customHeight="1" x14ac:dyDescent="0.2"/>
    <row r="497" ht="15.8" customHeight="1" x14ac:dyDescent="0.2"/>
    <row r="498" ht="15.8" customHeight="1" x14ac:dyDescent="0.2"/>
    <row r="499" ht="15.8" customHeight="1" x14ac:dyDescent="0.2"/>
    <row r="500" ht="15.8" customHeight="1" x14ac:dyDescent="0.2"/>
    <row r="501" ht="15.8" customHeight="1" x14ac:dyDescent="0.2"/>
    <row r="502" ht="15.8" customHeight="1" x14ac:dyDescent="0.2"/>
    <row r="503" ht="15.8" customHeight="1" x14ac:dyDescent="0.2"/>
    <row r="504" ht="15.8" customHeight="1" x14ac:dyDescent="0.2"/>
    <row r="505" ht="15.8" customHeight="1" x14ac:dyDescent="0.2"/>
    <row r="506" ht="15.8" customHeight="1" x14ac:dyDescent="0.2"/>
    <row r="507" ht="15.8" customHeight="1" x14ac:dyDescent="0.2"/>
    <row r="508" ht="15.8" customHeight="1" x14ac:dyDescent="0.2"/>
    <row r="509" ht="15.8" customHeight="1" x14ac:dyDescent="0.2"/>
    <row r="510" ht="15.8" customHeight="1" x14ac:dyDescent="0.2"/>
    <row r="511" ht="15.8" customHeight="1" x14ac:dyDescent="0.2"/>
    <row r="512" ht="15.8" customHeight="1" x14ac:dyDescent="0.2"/>
    <row r="513" ht="15.8" customHeight="1" x14ac:dyDescent="0.2"/>
    <row r="514" ht="15.8" customHeight="1" x14ac:dyDescent="0.2"/>
    <row r="515" ht="15.8" customHeight="1" x14ac:dyDescent="0.2"/>
    <row r="516" ht="15.8" customHeight="1" x14ac:dyDescent="0.2"/>
    <row r="517" ht="15.8" customHeight="1" x14ac:dyDescent="0.2"/>
    <row r="518" ht="15.8" customHeight="1" x14ac:dyDescent="0.2"/>
    <row r="519" ht="15.8" customHeight="1" x14ac:dyDescent="0.2"/>
    <row r="520" ht="15.8" customHeight="1" x14ac:dyDescent="0.2"/>
    <row r="521" ht="15.8" customHeight="1" x14ac:dyDescent="0.2"/>
    <row r="522" ht="15.8" customHeight="1" x14ac:dyDescent="0.2"/>
    <row r="523" ht="15.8" customHeight="1" x14ac:dyDescent="0.2"/>
    <row r="524" ht="15.8" customHeight="1" x14ac:dyDescent="0.2"/>
    <row r="525" ht="15.8" customHeight="1" x14ac:dyDescent="0.2"/>
    <row r="526" ht="15.8" customHeight="1" x14ac:dyDescent="0.2"/>
    <row r="527" ht="15.8" customHeight="1" x14ac:dyDescent="0.2"/>
    <row r="528" ht="15.8" customHeight="1" x14ac:dyDescent="0.2"/>
    <row r="529" ht="15.8" customHeight="1" x14ac:dyDescent="0.2"/>
    <row r="530" ht="15.8" customHeight="1" x14ac:dyDescent="0.2"/>
    <row r="531" ht="15.8" customHeight="1" x14ac:dyDescent="0.2"/>
    <row r="532" ht="15.8" customHeight="1" x14ac:dyDescent="0.2"/>
    <row r="533" ht="15.8" customHeight="1" x14ac:dyDescent="0.2"/>
    <row r="534" ht="15.8" customHeight="1" x14ac:dyDescent="0.2"/>
    <row r="535" ht="15.8" customHeight="1" x14ac:dyDescent="0.2"/>
    <row r="536" ht="15.8" customHeight="1" x14ac:dyDescent="0.2"/>
    <row r="537" ht="15.8" customHeight="1" x14ac:dyDescent="0.2"/>
    <row r="538" ht="15.8" customHeight="1" x14ac:dyDescent="0.2"/>
    <row r="539" ht="15.8" customHeight="1" x14ac:dyDescent="0.2"/>
    <row r="540" ht="15.8" customHeight="1" x14ac:dyDescent="0.2"/>
    <row r="541" ht="15.8" customHeight="1" x14ac:dyDescent="0.2"/>
    <row r="542" ht="15.8" customHeight="1" x14ac:dyDescent="0.2"/>
    <row r="543" ht="15.8" customHeight="1" x14ac:dyDescent="0.2"/>
    <row r="544" ht="15.8" customHeight="1" x14ac:dyDescent="0.2"/>
    <row r="545" ht="15.8" customHeight="1" x14ac:dyDescent="0.2"/>
    <row r="546" ht="15.8" customHeight="1" x14ac:dyDescent="0.2"/>
    <row r="547" ht="15.8" customHeight="1" x14ac:dyDescent="0.2"/>
    <row r="548" ht="15.8" customHeight="1" x14ac:dyDescent="0.2"/>
    <row r="549" ht="15.8" customHeight="1" x14ac:dyDescent="0.2"/>
    <row r="550" ht="15.8" customHeight="1" x14ac:dyDescent="0.2"/>
    <row r="551" ht="15.8" customHeight="1" x14ac:dyDescent="0.2"/>
    <row r="552" ht="15.8" customHeight="1" x14ac:dyDescent="0.2"/>
    <row r="553" ht="15.8" customHeight="1" x14ac:dyDescent="0.2"/>
    <row r="554" ht="15.8" customHeight="1" x14ac:dyDescent="0.2"/>
    <row r="555" ht="15.8" customHeight="1" x14ac:dyDescent="0.2"/>
    <row r="556" ht="15.8" customHeight="1" x14ac:dyDescent="0.2"/>
    <row r="557" ht="15.8" customHeight="1" x14ac:dyDescent="0.2"/>
    <row r="558" ht="15.8" customHeight="1" x14ac:dyDescent="0.2"/>
    <row r="559" ht="15.8" customHeight="1" x14ac:dyDescent="0.2"/>
    <row r="560" ht="15.8" customHeight="1" x14ac:dyDescent="0.2"/>
    <row r="561" ht="15.8" customHeight="1" x14ac:dyDescent="0.2"/>
    <row r="562" ht="15.8" customHeight="1" x14ac:dyDescent="0.2"/>
    <row r="563" ht="15.8" customHeight="1" x14ac:dyDescent="0.2"/>
    <row r="564" ht="15.8" customHeight="1" x14ac:dyDescent="0.2"/>
    <row r="565" ht="15.8" customHeight="1" x14ac:dyDescent="0.2"/>
    <row r="566" ht="15.8" customHeight="1" x14ac:dyDescent="0.2"/>
    <row r="567" ht="15.8" customHeight="1" x14ac:dyDescent="0.2"/>
    <row r="568" ht="15.8" customHeight="1" x14ac:dyDescent="0.2"/>
    <row r="569" ht="15.8" customHeight="1" x14ac:dyDescent="0.2"/>
    <row r="570" ht="15.8" customHeight="1" x14ac:dyDescent="0.2"/>
    <row r="571" ht="15.8" customHeight="1" x14ac:dyDescent="0.2"/>
    <row r="572" ht="15.8" customHeight="1" x14ac:dyDescent="0.2"/>
    <row r="573" ht="15.8" customHeight="1" x14ac:dyDescent="0.2"/>
    <row r="574" ht="15.8" customHeight="1" x14ac:dyDescent="0.2"/>
    <row r="575" ht="15.8" customHeight="1" x14ac:dyDescent="0.2"/>
    <row r="576" ht="15.8" customHeight="1" x14ac:dyDescent="0.2"/>
    <row r="577" ht="15.8" customHeight="1" x14ac:dyDescent="0.2"/>
    <row r="578" ht="15.8" customHeight="1" x14ac:dyDescent="0.2"/>
    <row r="579" ht="15.8" customHeight="1" x14ac:dyDescent="0.2"/>
    <row r="580" ht="15.8" customHeight="1" x14ac:dyDescent="0.2"/>
    <row r="581" ht="15.8" customHeight="1" x14ac:dyDescent="0.2"/>
    <row r="582" ht="15.8" customHeight="1" x14ac:dyDescent="0.2"/>
    <row r="583" ht="15.8" customHeight="1" x14ac:dyDescent="0.2"/>
    <row r="584" ht="15.8" customHeight="1" x14ac:dyDescent="0.2"/>
    <row r="585" ht="15.8" customHeight="1" x14ac:dyDescent="0.2"/>
    <row r="586" ht="15.8" customHeight="1" x14ac:dyDescent="0.2"/>
    <row r="587" ht="15.8" customHeight="1" x14ac:dyDescent="0.2"/>
    <row r="588" ht="15.8" customHeight="1" x14ac:dyDescent="0.2"/>
    <row r="589" ht="15.8" customHeight="1" x14ac:dyDescent="0.2"/>
    <row r="590" ht="15.8" customHeight="1" x14ac:dyDescent="0.2"/>
    <row r="591" ht="15.8" customHeight="1" x14ac:dyDescent="0.2"/>
    <row r="592" ht="15.8" customHeight="1" x14ac:dyDescent="0.2"/>
    <row r="593" ht="15.8" customHeight="1" x14ac:dyDescent="0.2"/>
    <row r="594" ht="15.8" customHeight="1" x14ac:dyDescent="0.2"/>
    <row r="595" ht="15.8" customHeight="1" x14ac:dyDescent="0.2"/>
    <row r="596" ht="15.8" customHeight="1" x14ac:dyDescent="0.2"/>
    <row r="597" ht="15.8" customHeight="1" x14ac:dyDescent="0.2"/>
    <row r="598" ht="15.8" customHeight="1" x14ac:dyDescent="0.2"/>
    <row r="599" ht="15.8" customHeight="1" x14ac:dyDescent="0.2"/>
    <row r="600" ht="15.8" customHeight="1" x14ac:dyDescent="0.2"/>
    <row r="601" ht="15.8" customHeight="1" x14ac:dyDescent="0.2"/>
    <row r="602" ht="15.8" customHeight="1" x14ac:dyDescent="0.2"/>
    <row r="603" ht="15.8" customHeight="1" x14ac:dyDescent="0.2"/>
    <row r="604" ht="15.8" customHeight="1" x14ac:dyDescent="0.2"/>
    <row r="605" ht="15.8" customHeight="1" x14ac:dyDescent="0.2"/>
    <row r="606" ht="15.8" customHeight="1" x14ac:dyDescent="0.2"/>
    <row r="607" ht="15.8" customHeight="1" x14ac:dyDescent="0.2"/>
    <row r="608" ht="15.8" customHeight="1" x14ac:dyDescent="0.2"/>
    <row r="609" ht="15.8" customHeight="1" x14ac:dyDescent="0.2"/>
    <row r="610" ht="15.8" customHeight="1" x14ac:dyDescent="0.2"/>
    <row r="611" ht="15.8" customHeight="1" x14ac:dyDescent="0.2"/>
    <row r="612" ht="15.8" customHeight="1" x14ac:dyDescent="0.2"/>
    <row r="613" ht="15.8" customHeight="1" x14ac:dyDescent="0.2"/>
    <row r="614" ht="15.8" customHeight="1" x14ac:dyDescent="0.2"/>
    <row r="615" ht="15.8" customHeight="1" x14ac:dyDescent="0.2"/>
    <row r="616" ht="15.8" customHeight="1" x14ac:dyDescent="0.2"/>
    <row r="617" ht="15.8" customHeight="1" x14ac:dyDescent="0.2"/>
    <row r="618" ht="15.8" customHeight="1" x14ac:dyDescent="0.2"/>
    <row r="619" ht="15.8" customHeight="1" x14ac:dyDescent="0.2"/>
    <row r="620" ht="15.8" customHeight="1" x14ac:dyDescent="0.2"/>
    <row r="621" ht="15.8" customHeight="1" x14ac:dyDescent="0.2"/>
    <row r="622" ht="15.8" customHeight="1" x14ac:dyDescent="0.2"/>
    <row r="623" ht="15.8" customHeight="1" x14ac:dyDescent="0.2"/>
    <row r="624" ht="15.8" customHeight="1" x14ac:dyDescent="0.2"/>
    <row r="625" ht="15.8" customHeight="1" x14ac:dyDescent="0.2"/>
    <row r="626" ht="15.8" customHeight="1" x14ac:dyDescent="0.2"/>
    <row r="627" ht="15.8" customHeight="1" x14ac:dyDescent="0.2"/>
    <row r="628" ht="15.8" customHeight="1" x14ac:dyDescent="0.2"/>
    <row r="629" ht="15.8" customHeight="1" x14ac:dyDescent="0.2"/>
    <row r="630" ht="15.8" customHeight="1" x14ac:dyDescent="0.2"/>
    <row r="631" ht="15.8" customHeight="1" x14ac:dyDescent="0.2"/>
    <row r="632" ht="15.8" customHeight="1" x14ac:dyDescent="0.2"/>
    <row r="633" ht="15.8" customHeight="1" x14ac:dyDescent="0.2"/>
    <row r="634" ht="15.8" customHeight="1" x14ac:dyDescent="0.2"/>
    <row r="635" ht="15.8" customHeight="1" x14ac:dyDescent="0.2"/>
    <row r="636" ht="15.8" customHeight="1" x14ac:dyDescent="0.2"/>
    <row r="637" ht="15.8" customHeight="1" x14ac:dyDescent="0.2"/>
    <row r="638" ht="15.8" customHeight="1" x14ac:dyDescent="0.2"/>
    <row r="639" ht="15.8" customHeight="1" x14ac:dyDescent="0.2"/>
    <row r="640" ht="15.8" customHeight="1" x14ac:dyDescent="0.2"/>
    <row r="641" ht="15.8" customHeight="1" x14ac:dyDescent="0.2"/>
    <row r="642" ht="15.8" customHeight="1" x14ac:dyDescent="0.2"/>
    <row r="643" ht="15.8" customHeight="1" x14ac:dyDescent="0.2"/>
    <row r="644" ht="15.8" customHeight="1" x14ac:dyDescent="0.2"/>
    <row r="645" ht="15.8" customHeight="1" x14ac:dyDescent="0.2"/>
    <row r="646" ht="15.8" customHeight="1" x14ac:dyDescent="0.2"/>
    <row r="647" ht="15.8" customHeight="1" x14ac:dyDescent="0.2"/>
    <row r="648" ht="15.8" customHeight="1" x14ac:dyDescent="0.2"/>
    <row r="649" ht="15.8" customHeight="1" x14ac:dyDescent="0.2"/>
    <row r="650" ht="15.8" customHeight="1" x14ac:dyDescent="0.2"/>
    <row r="651" ht="15.8" customHeight="1" x14ac:dyDescent="0.2"/>
    <row r="652" ht="15.8" customHeight="1" x14ac:dyDescent="0.2"/>
    <row r="653" ht="15.8" customHeight="1" x14ac:dyDescent="0.2"/>
    <row r="654" ht="15.8" customHeight="1" x14ac:dyDescent="0.2"/>
    <row r="655" ht="15.8" customHeight="1" x14ac:dyDescent="0.2"/>
    <row r="656" ht="15.8" customHeight="1" x14ac:dyDescent="0.2"/>
    <row r="657" ht="15.8" customHeight="1" x14ac:dyDescent="0.2"/>
    <row r="658" ht="15.8" customHeight="1" x14ac:dyDescent="0.2"/>
    <row r="659" ht="15.8" customHeight="1" x14ac:dyDescent="0.2"/>
    <row r="660" ht="15.8" customHeight="1" x14ac:dyDescent="0.2"/>
    <row r="661" ht="15.8" customHeight="1" x14ac:dyDescent="0.2"/>
    <row r="662" ht="15.8" customHeight="1" x14ac:dyDescent="0.2"/>
    <row r="663" ht="15.8" customHeight="1" x14ac:dyDescent="0.2"/>
    <row r="664" ht="15.8" customHeight="1" x14ac:dyDescent="0.2"/>
    <row r="665" ht="15.8" customHeight="1" x14ac:dyDescent="0.2"/>
    <row r="666" ht="15.8" customHeight="1" x14ac:dyDescent="0.2"/>
    <row r="667" ht="15.8" customHeight="1" x14ac:dyDescent="0.2"/>
    <row r="668" ht="15.8" customHeight="1" x14ac:dyDescent="0.2"/>
    <row r="669" ht="15.8" customHeight="1" x14ac:dyDescent="0.2"/>
    <row r="670" ht="15.8" customHeight="1" x14ac:dyDescent="0.2"/>
    <row r="671" ht="15.8" customHeight="1" x14ac:dyDescent="0.2"/>
    <row r="672" ht="15.8" customHeight="1" x14ac:dyDescent="0.2"/>
    <row r="673" ht="15.8" customHeight="1" x14ac:dyDescent="0.2"/>
    <row r="674" ht="15.8" customHeight="1" x14ac:dyDescent="0.2"/>
    <row r="675" ht="15.8" customHeight="1" x14ac:dyDescent="0.2"/>
    <row r="676" ht="15.8" customHeight="1" x14ac:dyDescent="0.2"/>
    <row r="677" ht="15.8" customHeight="1" x14ac:dyDescent="0.2"/>
    <row r="678" ht="15.8" customHeight="1" x14ac:dyDescent="0.2"/>
    <row r="679" ht="15.8" customHeight="1" x14ac:dyDescent="0.2"/>
    <row r="680" ht="15.8" customHeight="1" x14ac:dyDescent="0.2"/>
    <row r="681" ht="15.8" customHeight="1" x14ac:dyDescent="0.2"/>
    <row r="682" ht="15.8" customHeight="1" x14ac:dyDescent="0.2"/>
    <row r="683" ht="15.8" customHeight="1" x14ac:dyDescent="0.2"/>
    <row r="684" ht="15.8" customHeight="1" x14ac:dyDescent="0.2"/>
    <row r="685" ht="15.8" customHeight="1" x14ac:dyDescent="0.2"/>
    <row r="686" ht="15.8" customHeight="1" x14ac:dyDescent="0.2"/>
    <row r="687" ht="15.8" customHeight="1" x14ac:dyDescent="0.2"/>
    <row r="688" ht="15.8" customHeight="1" x14ac:dyDescent="0.2"/>
    <row r="689" ht="15.8" customHeight="1" x14ac:dyDescent="0.2"/>
    <row r="690" ht="15.8" customHeight="1" x14ac:dyDescent="0.2"/>
    <row r="691" ht="15.8" customHeight="1" x14ac:dyDescent="0.2"/>
    <row r="692" ht="15.8" customHeight="1" x14ac:dyDescent="0.2"/>
    <row r="693" ht="15.8" customHeight="1" x14ac:dyDescent="0.2"/>
    <row r="694" ht="15.8" customHeight="1" x14ac:dyDescent="0.2"/>
    <row r="695" ht="15.8" customHeight="1" x14ac:dyDescent="0.2"/>
    <row r="696" ht="15.8" customHeight="1" x14ac:dyDescent="0.2"/>
    <row r="697" ht="15.8" customHeight="1" x14ac:dyDescent="0.2"/>
    <row r="698" ht="15.8" customHeight="1" x14ac:dyDescent="0.2"/>
    <row r="699" ht="15.8" customHeight="1" x14ac:dyDescent="0.2"/>
    <row r="700" ht="15.8" customHeight="1" x14ac:dyDescent="0.2"/>
    <row r="701" ht="15.8" customHeight="1" x14ac:dyDescent="0.2"/>
    <row r="702" ht="15.8" customHeight="1" x14ac:dyDescent="0.2"/>
    <row r="703" ht="15.8" customHeight="1" x14ac:dyDescent="0.2"/>
    <row r="704" ht="15.8" customHeight="1" x14ac:dyDescent="0.2"/>
    <row r="705" ht="15.8" customHeight="1" x14ac:dyDescent="0.2"/>
    <row r="706" ht="15.8" customHeight="1" x14ac:dyDescent="0.2"/>
    <row r="707" ht="15.8" customHeight="1" x14ac:dyDescent="0.2"/>
    <row r="708" ht="15.8" customHeight="1" x14ac:dyDescent="0.2"/>
    <row r="709" ht="15.8" customHeight="1" x14ac:dyDescent="0.2"/>
    <row r="710" ht="15.8" customHeight="1" x14ac:dyDescent="0.2"/>
    <row r="711" ht="15.8" customHeight="1" x14ac:dyDescent="0.2"/>
    <row r="712" ht="15.8" customHeight="1" x14ac:dyDescent="0.2"/>
    <row r="713" ht="15.8" customHeight="1" x14ac:dyDescent="0.2"/>
    <row r="714" ht="15.8" customHeight="1" x14ac:dyDescent="0.2"/>
    <row r="715" ht="15.8" customHeight="1" x14ac:dyDescent="0.2"/>
    <row r="716" ht="15.8" customHeight="1" x14ac:dyDescent="0.2"/>
    <row r="717" ht="15.8" customHeight="1" x14ac:dyDescent="0.2"/>
    <row r="718" ht="15.8" customHeight="1" x14ac:dyDescent="0.2"/>
    <row r="719" ht="15.8" customHeight="1" x14ac:dyDescent="0.2"/>
    <row r="720" ht="15.8" customHeight="1" x14ac:dyDescent="0.2"/>
    <row r="721" ht="15.8" customHeight="1" x14ac:dyDescent="0.2"/>
    <row r="722" ht="15.8" customHeight="1" x14ac:dyDescent="0.2"/>
    <row r="723" ht="15.8" customHeight="1" x14ac:dyDescent="0.2"/>
    <row r="724" ht="15.8" customHeight="1" x14ac:dyDescent="0.2"/>
    <row r="725" ht="15.8" customHeight="1" x14ac:dyDescent="0.2"/>
    <row r="726" ht="15.8" customHeight="1" x14ac:dyDescent="0.2"/>
    <row r="727" ht="15.8" customHeight="1" x14ac:dyDescent="0.2"/>
    <row r="728" ht="15.8" customHeight="1" x14ac:dyDescent="0.2"/>
    <row r="729" ht="15.8" customHeight="1" x14ac:dyDescent="0.2"/>
    <row r="730" ht="15.8" customHeight="1" x14ac:dyDescent="0.2"/>
    <row r="731" ht="15.8" customHeight="1" x14ac:dyDescent="0.2"/>
    <row r="732" ht="15.8" customHeight="1" x14ac:dyDescent="0.2"/>
    <row r="733" ht="15.8" customHeight="1" x14ac:dyDescent="0.2"/>
    <row r="734" ht="15.8" customHeight="1" x14ac:dyDescent="0.2"/>
    <row r="735" ht="15.8" customHeight="1" x14ac:dyDescent="0.2"/>
    <row r="736" ht="15.8" customHeight="1" x14ac:dyDescent="0.2"/>
    <row r="737" ht="15.8" customHeight="1" x14ac:dyDescent="0.2"/>
    <row r="738" ht="15.8" customHeight="1" x14ac:dyDescent="0.2"/>
    <row r="739" ht="15.8" customHeight="1" x14ac:dyDescent="0.2"/>
    <row r="740" ht="15.8" customHeight="1" x14ac:dyDescent="0.2"/>
    <row r="741" ht="15.8" customHeight="1" x14ac:dyDescent="0.2"/>
    <row r="742" ht="15.8" customHeight="1" x14ac:dyDescent="0.2"/>
    <row r="743" ht="15.8" customHeight="1" x14ac:dyDescent="0.2"/>
    <row r="744" ht="15.8" customHeight="1" x14ac:dyDescent="0.2"/>
    <row r="745" ht="15.8" customHeight="1" x14ac:dyDescent="0.2"/>
    <row r="746" ht="15.8" customHeight="1" x14ac:dyDescent="0.2"/>
    <row r="747" ht="15.8" customHeight="1" x14ac:dyDescent="0.2"/>
    <row r="748" ht="15.8" customHeight="1" x14ac:dyDescent="0.2"/>
    <row r="749" ht="15.8" customHeight="1" x14ac:dyDescent="0.2"/>
    <row r="750" ht="15.8" customHeight="1" x14ac:dyDescent="0.2"/>
    <row r="751" ht="15.8" customHeight="1" x14ac:dyDescent="0.2"/>
    <row r="752" ht="15.8" customHeight="1" x14ac:dyDescent="0.2"/>
    <row r="753" ht="15.8" customHeight="1" x14ac:dyDescent="0.2"/>
    <row r="754" ht="15.8" customHeight="1" x14ac:dyDescent="0.2"/>
    <row r="755" ht="15.8" customHeight="1" x14ac:dyDescent="0.2"/>
    <row r="756" ht="15.8" customHeight="1" x14ac:dyDescent="0.2"/>
    <row r="757" ht="15.8" customHeight="1" x14ac:dyDescent="0.2"/>
    <row r="758" ht="15.8" customHeight="1" x14ac:dyDescent="0.2"/>
    <row r="759" ht="15.8" customHeight="1" x14ac:dyDescent="0.2"/>
    <row r="760" ht="15.8" customHeight="1" x14ac:dyDescent="0.2"/>
    <row r="761" ht="15.8" customHeight="1" x14ac:dyDescent="0.2"/>
    <row r="762" ht="15.8" customHeight="1" x14ac:dyDescent="0.2"/>
    <row r="763" ht="15.8" customHeight="1" x14ac:dyDescent="0.2"/>
    <row r="764" ht="15.8" customHeight="1" x14ac:dyDescent="0.2"/>
    <row r="765" ht="15.8" customHeight="1" x14ac:dyDescent="0.2"/>
    <row r="766" ht="15.8" customHeight="1" x14ac:dyDescent="0.2"/>
    <row r="767" ht="15.8" customHeight="1" x14ac:dyDescent="0.2"/>
    <row r="768" ht="15.8" customHeight="1" x14ac:dyDescent="0.2"/>
    <row r="769" ht="15.8" customHeight="1" x14ac:dyDescent="0.2"/>
    <row r="770" ht="15.8" customHeight="1" x14ac:dyDescent="0.2"/>
    <row r="771" ht="15.8" customHeight="1" x14ac:dyDescent="0.2"/>
    <row r="772" ht="15.8" customHeight="1" x14ac:dyDescent="0.2"/>
    <row r="773" ht="15.8" customHeight="1" x14ac:dyDescent="0.2"/>
    <row r="774" ht="15.8" customHeight="1" x14ac:dyDescent="0.2"/>
    <row r="775" ht="15.8" customHeight="1" x14ac:dyDescent="0.2"/>
    <row r="776" ht="15.8" customHeight="1" x14ac:dyDescent="0.2"/>
    <row r="777" ht="15.8" customHeight="1" x14ac:dyDescent="0.2"/>
    <row r="778" ht="15.8" customHeight="1" x14ac:dyDescent="0.2"/>
    <row r="779" ht="15.8" customHeight="1" x14ac:dyDescent="0.2"/>
    <row r="780" ht="15.8" customHeight="1" x14ac:dyDescent="0.2"/>
    <row r="781" ht="15.8" customHeight="1" x14ac:dyDescent="0.2"/>
    <row r="782" ht="15.8" customHeight="1" x14ac:dyDescent="0.2"/>
    <row r="783" ht="15.8" customHeight="1" x14ac:dyDescent="0.2"/>
    <row r="784" ht="15.8" customHeight="1" x14ac:dyDescent="0.2"/>
    <row r="785" ht="15.8" customHeight="1" x14ac:dyDescent="0.2"/>
    <row r="786" ht="15.8" customHeight="1" x14ac:dyDescent="0.2"/>
    <row r="787" ht="15.8" customHeight="1" x14ac:dyDescent="0.2"/>
    <row r="788" ht="15.8" customHeight="1" x14ac:dyDescent="0.2"/>
    <row r="789" ht="15.8" customHeight="1" x14ac:dyDescent="0.2"/>
    <row r="790" ht="15.8" customHeight="1" x14ac:dyDescent="0.2"/>
    <row r="791" ht="15.8" customHeight="1" x14ac:dyDescent="0.2"/>
    <row r="792" ht="15.8" customHeight="1" x14ac:dyDescent="0.2"/>
    <row r="793" ht="15.8" customHeight="1" x14ac:dyDescent="0.2"/>
    <row r="794" ht="15.8" customHeight="1" x14ac:dyDescent="0.2"/>
    <row r="795" ht="15.8" customHeight="1" x14ac:dyDescent="0.2"/>
    <row r="796" ht="15.8" customHeight="1" x14ac:dyDescent="0.2"/>
    <row r="797" ht="15.8" customHeight="1" x14ac:dyDescent="0.2"/>
    <row r="798" ht="15.8" customHeight="1" x14ac:dyDescent="0.2"/>
    <row r="799" ht="15.8" customHeight="1" x14ac:dyDescent="0.2"/>
    <row r="800" ht="15.8" customHeight="1" x14ac:dyDescent="0.2"/>
    <row r="801" ht="15.8" customHeight="1" x14ac:dyDescent="0.2"/>
    <row r="802" ht="15.8" customHeight="1" x14ac:dyDescent="0.2"/>
    <row r="803" ht="15.8" customHeight="1" x14ac:dyDescent="0.2"/>
    <row r="804" ht="15.8" customHeight="1" x14ac:dyDescent="0.2"/>
    <row r="805" ht="15.8" customHeight="1" x14ac:dyDescent="0.2"/>
    <row r="806" ht="15.8" customHeight="1" x14ac:dyDescent="0.2"/>
    <row r="807" ht="15.8" customHeight="1" x14ac:dyDescent="0.2"/>
    <row r="808" ht="15.8" customHeight="1" x14ac:dyDescent="0.2"/>
    <row r="809" ht="15.8" customHeight="1" x14ac:dyDescent="0.2"/>
    <row r="810" ht="15.8" customHeight="1" x14ac:dyDescent="0.2"/>
    <row r="811" ht="15.8" customHeight="1" x14ac:dyDescent="0.2"/>
    <row r="812" ht="15.8" customHeight="1" x14ac:dyDescent="0.2"/>
    <row r="813" ht="15.8" customHeight="1" x14ac:dyDescent="0.2"/>
    <row r="814" ht="15.8" customHeight="1" x14ac:dyDescent="0.2"/>
    <row r="815" ht="15.8" customHeight="1" x14ac:dyDescent="0.2"/>
    <row r="816" ht="15.8" customHeight="1" x14ac:dyDescent="0.2"/>
    <row r="817" ht="15.8" customHeight="1" x14ac:dyDescent="0.2"/>
    <row r="818" ht="15.8" customHeight="1" x14ac:dyDescent="0.2"/>
    <row r="819" ht="15.8" customHeight="1" x14ac:dyDescent="0.2"/>
    <row r="820" ht="15.8" customHeight="1" x14ac:dyDescent="0.2"/>
    <row r="821" ht="15.8" customHeight="1" x14ac:dyDescent="0.2"/>
    <row r="822" ht="15.8" customHeight="1" x14ac:dyDescent="0.2"/>
    <row r="823" ht="15.8" customHeight="1" x14ac:dyDescent="0.2"/>
    <row r="824" ht="15.8" customHeight="1" x14ac:dyDescent="0.2"/>
    <row r="825" ht="15.8" customHeight="1" x14ac:dyDescent="0.2"/>
    <row r="826" ht="15.8" customHeight="1" x14ac:dyDescent="0.2"/>
    <row r="827" ht="15.8" customHeight="1" x14ac:dyDescent="0.2"/>
    <row r="828" ht="15.8" customHeight="1" x14ac:dyDescent="0.2"/>
    <row r="829" ht="15.8" customHeight="1" x14ac:dyDescent="0.2"/>
    <row r="830" ht="15.8" customHeight="1" x14ac:dyDescent="0.2"/>
    <row r="831" ht="15.8" customHeight="1" x14ac:dyDescent="0.2"/>
    <row r="832" ht="15.8" customHeight="1" x14ac:dyDescent="0.2"/>
    <row r="833" ht="15.8" customHeight="1" x14ac:dyDescent="0.2"/>
    <row r="834" ht="15.8" customHeight="1" x14ac:dyDescent="0.2"/>
    <row r="835" ht="15.8" customHeight="1" x14ac:dyDescent="0.2"/>
    <row r="836" ht="15.8" customHeight="1" x14ac:dyDescent="0.2"/>
    <row r="837" ht="15.8" customHeight="1" x14ac:dyDescent="0.2"/>
    <row r="838" ht="15.8" customHeight="1" x14ac:dyDescent="0.2"/>
    <row r="839" ht="15.8" customHeight="1" x14ac:dyDescent="0.2"/>
    <row r="840" ht="15.8" customHeight="1" x14ac:dyDescent="0.2"/>
    <row r="841" ht="15.8" customHeight="1" x14ac:dyDescent="0.2"/>
    <row r="842" ht="15.8" customHeight="1" x14ac:dyDescent="0.2"/>
    <row r="843" ht="15.8" customHeight="1" x14ac:dyDescent="0.2"/>
    <row r="844" ht="15.8" customHeight="1" x14ac:dyDescent="0.2"/>
    <row r="845" ht="15.8" customHeight="1" x14ac:dyDescent="0.2"/>
    <row r="846" ht="15.8" customHeight="1" x14ac:dyDescent="0.2"/>
    <row r="847" ht="15.8" customHeight="1" x14ac:dyDescent="0.2"/>
    <row r="848" ht="15.8" customHeight="1" x14ac:dyDescent="0.2"/>
    <row r="849" ht="15.8" customHeight="1" x14ac:dyDescent="0.2"/>
    <row r="850" ht="15.8" customHeight="1" x14ac:dyDescent="0.2"/>
    <row r="851" ht="15.8" customHeight="1" x14ac:dyDescent="0.2"/>
    <row r="852" ht="15.8" customHeight="1" x14ac:dyDescent="0.2"/>
    <row r="853" ht="15.8" customHeight="1" x14ac:dyDescent="0.2"/>
    <row r="854" ht="15.8" customHeight="1" x14ac:dyDescent="0.2"/>
    <row r="855" ht="15.8" customHeight="1" x14ac:dyDescent="0.2"/>
    <row r="856" ht="15.8" customHeight="1" x14ac:dyDescent="0.2"/>
    <row r="857" ht="15.8" customHeight="1" x14ac:dyDescent="0.2"/>
    <row r="858" ht="15.8" customHeight="1" x14ac:dyDescent="0.2"/>
    <row r="859" ht="15.8" customHeight="1" x14ac:dyDescent="0.2"/>
    <row r="860" ht="15.8" customHeight="1" x14ac:dyDescent="0.2"/>
    <row r="861" ht="15.8" customHeight="1" x14ac:dyDescent="0.2"/>
    <row r="862" ht="15.8" customHeight="1" x14ac:dyDescent="0.2"/>
    <row r="863" ht="15.8" customHeight="1" x14ac:dyDescent="0.2"/>
    <row r="864" ht="15.8" customHeight="1" x14ac:dyDescent="0.2"/>
    <row r="865" ht="15.8" customHeight="1" x14ac:dyDescent="0.2"/>
    <row r="866" ht="15.8" customHeight="1" x14ac:dyDescent="0.2"/>
    <row r="867" ht="15.8" customHeight="1" x14ac:dyDescent="0.2"/>
    <row r="868" ht="15.8" customHeight="1" x14ac:dyDescent="0.2"/>
    <row r="869" ht="15.8" customHeight="1" x14ac:dyDescent="0.2"/>
    <row r="870" ht="15.8" customHeight="1" x14ac:dyDescent="0.2"/>
    <row r="871" ht="15.8" customHeight="1" x14ac:dyDescent="0.2"/>
    <row r="872" ht="15.8" customHeight="1" x14ac:dyDescent="0.2"/>
    <row r="873" ht="15.8" customHeight="1" x14ac:dyDescent="0.2"/>
    <row r="874" ht="15.8" customHeight="1" x14ac:dyDescent="0.2"/>
    <row r="875" ht="15.8" customHeight="1" x14ac:dyDescent="0.2"/>
    <row r="876" ht="15.8" customHeight="1" x14ac:dyDescent="0.2"/>
    <row r="877" ht="15.8" customHeight="1" x14ac:dyDescent="0.2"/>
    <row r="878" ht="15.8" customHeight="1" x14ac:dyDescent="0.2"/>
    <row r="879" ht="15.8" customHeight="1" x14ac:dyDescent="0.2"/>
    <row r="880" ht="15.8" customHeight="1" x14ac:dyDescent="0.2"/>
    <row r="881" ht="15.8" customHeight="1" x14ac:dyDescent="0.2"/>
    <row r="882" ht="15.8" customHeight="1" x14ac:dyDescent="0.2"/>
    <row r="883" ht="15.8" customHeight="1" x14ac:dyDescent="0.2"/>
    <row r="884" ht="15.8" customHeight="1" x14ac:dyDescent="0.2"/>
    <row r="885" ht="15.8" customHeight="1" x14ac:dyDescent="0.2"/>
    <row r="886" ht="15.8" customHeight="1" x14ac:dyDescent="0.2"/>
    <row r="887" ht="15.8" customHeight="1" x14ac:dyDescent="0.2"/>
    <row r="888" ht="15.8" customHeight="1" x14ac:dyDescent="0.2"/>
    <row r="889" ht="15.8" customHeight="1" x14ac:dyDescent="0.2"/>
    <row r="890" ht="15.8" customHeight="1" x14ac:dyDescent="0.2"/>
    <row r="891" ht="15.8" customHeight="1" x14ac:dyDescent="0.2"/>
    <row r="892" ht="15.8" customHeight="1" x14ac:dyDescent="0.2"/>
    <row r="893" ht="15.8" customHeight="1" x14ac:dyDescent="0.2"/>
    <row r="894" ht="15.8" customHeight="1" x14ac:dyDescent="0.2"/>
    <row r="895" ht="15.8" customHeight="1" x14ac:dyDescent="0.2"/>
    <row r="896" ht="15.8" customHeight="1" x14ac:dyDescent="0.2"/>
    <row r="897" ht="15.8" customHeight="1" x14ac:dyDescent="0.2"/>
    <row r="898" ht="15.8" customHeight="1" x14ac:dyDescent="0.2"/>
    <row r="899" ht="15.8" customHeight="1" x14ac:dyDescent="0.2"/>
    <row r="900" ht="15.8" customHeight="1" x14ac:dyDescent="0.2"/>
    <row r="901" ht="15.8" customHeight="1" x14ac:dyDescent="0.2"/>
    <row r="902" ht="15.8" customHeight="1" x14ac:dyDescent="0.2"/>
    <row r="903" ht="15.8" customHeight="1" x14ac:dyDescent="0.2"/>
    <row r="904" ht="15.8" customHeight="1" x14ac:dyDescent="0.2"/>
    <row r="905" ht="15.8" customHeight="1" x14ac:dyDescent="0.2"/>
    <row r="906" ht="15.8" customHeight="1" x14ac:dyDescent="0.2"/>
    <row r="907" ht="15.8" customHeight="1" x14ac:dyDescent="0.2"/>
    <row r="908" ht="15.8" customHeight="1" x14ac:dyDescent="0.2"/>
    <row r="909" ht="15.8" customHeight="1" x14ac:dyDescent="0.2"/>
    <row r="910" ht="15.8" customHeight="1" x14ac:dyDescent="0.2"/>
    <row r="911" ht="15.8" customHeight="1" x14ac:dyDescent="0.2"/>
    <row r="912" ht="15.8" customHeight="1" x14ac:dyDescent="0.2"/>
    <row r="913" ht="15.8" customHeight="1" x14ac:dyDescent="0.2"/>
    <row r="914" ht="15.8" customHeight="1" x14ac:dyDescent="0.2"/>
    <row r="915" ht="15.8" customHeight="1" x14ac:dyDescent="0.2"/>
    <row r="916" ht="15.8" customHeight="1" x14ac:dyDescent="0.2"/>
    <row r="917" ht="15.8" customHeight="1" x14ac:dyDescent="0.2"/>
    <row r="918" ht="15.8" customHeight="1" x14ac:dyDescent="0.2"/>
    <row r="919" ht="15.8" customHeight="1" x14ac:dyDescent="0.2"/>
    <row r="920" ht="15.8" customHeight="1" x14ac:dyDescent="0.2"/>
    <row r="921" ht="15.8" customHeight="1" x14ac:dyDescent="0.2"/>
    <row r="922" ht="15.8" customHeight="1" x14ac:dyDescent="0.2"/>
    <row r="923" ht="15.8" customHeight="1" x14ac:dyDescent="0.2"/>
    <row r="924" ht="15.8" customHeight="1" x14ac:dyDescent="0.2"/>
    <row r="925" ht="15.8" customHeight="1" x14ac:dyDescent="0.2"/>
    <row r="926" ht="15.8" customHeight="1" x14ac:dyDescent="0.2"/>
    <row r="927" ht="15.8" customHeight="1" x14ac:dyDescent="0.2"/>
    <row r="928" ht="15.8" customHeight="1" x14ac:dyDescent="0.2"/>
    <row r="929" ht="15.8" customHeight="1" x14ac:dyDescent="0.2"/>
    <row r="930" ht="15.8" customHeight="1" x14ac:dyDescent="0.2"/>
    <row r="931" ht="15.8" customHeight="1" x14ac:dyDescent="0.2"/>
    <row r="932" ht="15.8" customHeight="1" x14ac:dyDescent="0.2"/>
    <row r="933" ht="15.8" customHeight="1" x14ac:dyDescent="0.2"/>
    <row r="934" ht="15.8" customHeight="1" x14ac:dyDescent="0.2"/>
    <row r="935" ht="15.8" customHeight="1" x14ac:dyDescent="0.2"/>
    <row r="936" ht="15.8" customHeight="1" x14ac:dyDescent="0.2"/>
    <row r="937" ht="15.8" customHeight="1" x14ac:dyDescent="0.2"/>
    <row r="938" ht="15.8" customHeight="1" x14ac:dyDescent="0.2"/>
    <row r="939" ht="15.8" customHeight="1" x14ac:dyDescent="0.2"/>
    <row r="940" ht="15.8" customHeight="1" x14ac:dyDescent="0.2"/>
    <row r="941" ht="15.8" customHeight="1" x14ac:dyDescent="0.2"/>
    <row r="942" ht="15.8" customHeight="1" x14ac:dyDescent="0.2"/>
    <row r="943" ht="15.8" customHeight="1" x14ac:dyDescent="0.2"/>
    <row r="944" ht="15.8" customHeight="1" x14ac:dyDescent="0.2"/>
    <row r="945" ht="15.8" customHeight="1" x14ac:dyDescent="0.2"/>
    <row r="946" ht="15.8" customHeight="1" x14ac:dyDescent="0.2"/>
    <row r="947" ht="15.8" customHeight="1" x14ac:dyDescent="0.2"/>
    <row r="948" ht="15.8" customHeight="1" x14ac:dyDescent="0.2"/>
    <row r="949" ht="15.8" customHeight="1" x14ac:dyDescent="0.2"/>
    <row r="950" ht="15.8" customHeight="1" x14ac:dyDescent="0.2"/>
    <row r="951" ht="15.8" customHeight="1" x14ac:dyDescent="0.2"/>
    <row r="952" ht="15.8" customHeight="1" x14ac:dyDescent="0.2"/>
    <row r="953" ht="15.8" customHeight="1" x14ac:dyDescent="0.2"/>
    <row r="954" ht="15.8" customHeight="1" x14ac:dyDescent="0.2"/>
    <row r="955" ht="15.8" customHeight="1" x14ac:dyDescent="0.2"/>
    <row r="956" ht="15.8" customHeight="1" x14ac:dyDescent="0.2"/>
    <row r="957" ht="15.8" customHeight="1" x14ac:dyDescent="0.2"/>
    <row r="958" ht="15.8" customHeight="1" x14ac:dyDescent="0.2"/>
    <row r="959" ht="15.8" customHeight="1" x14ac:dyDescent="0.2"/>
    <row r="960" ht="15.8" customHeight="1" x14ac:dyDescent="0.2"/>
    <row r="961" ht="15.8" customHeight="1" x14ac:dyDescent="0.2"/>
    <row r="962" ht="15.8" customHeight="1" x14ac:dyDescent="0.2"/>
    <row r="963" ht="15.8" customHeight="1" x14ac:dyDescent="0.2"/>
    <row r="964" ht="15.8" customHeight="1" x14ac:dyDescent="0.2"/>
    <row r="965" ht="15.8" customHeight="1" x14ac:dyDescent="0.2"/>
    <row r="966" ht="15.8" customHeight="1" x14ac:dyDescent="0.2"/>
    <row r="967" ht="15.8" customHeight="1" x14ac:dyDescent="0.2"/>
    <row r="968" ht="15.8" customHeight="1" x14ac:dyDescent="0.2"/>
    <row r="969" ht="15.8" customHeight="1" x14ac:dyDescent="0.2"/>
    <row r="970" ht="15.8" customHeight="1" x14ac:dyDescent="0.2"/>
    <row r="971" ht="15.8" customHeight="1" x14ac:dyDescent="0.2"/>
    <row r="972" ht="15.8" customHeight="1" x14ac:dyDescent="0.2"/>
    <row r="973" ht="15.8" customHeight="1" x14ac:dyDescent="0.2"/>
    <row r="974" ht="15.8" customHeight="1" x14ac:dyDescent="0.2"/>
    <row r="975" ht="15.8" customHeight="1" x14ac:dyDescent="0.2"/>
    <row r="976" ht="15.8" customHeight="1" x14ac:dyDescent="0.2"/>
    <row r="977" ht="15.8" customHeight="1" x14ac:dyDescent="0.2"/>
    <row r="978" ht="15.8" customHeight="1" x14ac:dyDescent="0.2"/>
    <row r="979" ht="15.8" customHeight="1" x14ac:dyDescent="0.2"/>
    <row r="980" ht="15.8" customHeight="1" x14ac:dyDescent="0.2"/>
    <row r="981" ht="15.8" customHeight="1" x14ac:dyDescent="0.2"/>
    <row r="982" ht="15.8" customHeight="1" x14ac:dyDescent="0.2"/>
    <row r="983" ht="15.8" customHeight="1" x14ac:dyDescent="0.2"/>
    <row r="984" ht="15.8" customHeight="1" x14ac:dyDescent="0.2"/>
    <row r="985" ht="15.8" customHeight="1" x14ac:dyDescent="0.2"/>
    <row r="986" ht="15.8" customHeight="1" x14ac:dyDescent="0.2"/>
    <row r="987" ht="15.8" customHeight="1" x14ac:dyDescent="0.2"/>
    <row r="988" ht="15.8" customHeight="1" x14ac:dyDescent="0.2"/>
    <row r="989" ht="15.8" customHeight="1" x14ac:dyDescent="0.2"/>
    <row r="990" ht="15.8" customHeight="1" x14ac:dyDescent="0.2"/>
    <row r="991" ht="15.8" customHeight="1" x14ac:dyDescent="0.2"/>
    <row r="992" ht="15.8" customHeight="1" x14ac:dyDescent="0.2"/>
    <row r="993" ht="15.8" customHeight="1" x14ac:dyDescent="0.2"/>
    <row r="994" ht="15.8" customHeight="1" x14ac:dyDescent="0.2"/>
    <row r="995" ht="15.8" customHeight="1" x14ac:dyDescent="0.2"/>
    <row r="996" ht="15.8" customHeight="1" x14ac:dyDescent="0.2"/>
    <row r="997" ht="15.8" customHeight="1" x14ac:dyDescent="0.2"/>
    <row r="998" ht="15.8" customHeight="1" x14ac:dyDescent="0.2"/>
    <row r="999" ht="15.8" customHeight="1" x14ac:dyDescent="0.2"/>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2024-09-24T08:26:57Z</cp:lastPrinted>
  <dcterms:created xsi:type="dcterms:W3CDTF">2022-04-01T05:14:30Z</dcterms:created>
  <dcterms:modified xsi:type="dcterms:W3CDTF">2025-01-31T10:18:02Z</dcterms:modified>
</cp:coreProperties>
</file>